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30" windowHeight="8430" activeTab="0"/>
  </bookViews>
  <sheets>
    <sheet name="Podpora svazu" sheetId="1" r:id="rId1"/>
  </sheets>
  <definedNames>
    <definedName name="_xlnm.Print_Area" localSheetId="0">'Podpora svazu'!$A$1:$K$160</definedName>
  </definedNames>
  <calcPr fullCalcOnLoad="1"/>
</workbook>
</file>

<file path=xl/sharedStrings.xml><?xml version="1.0" encoding="utf-8"?>
<sst xmlns="http://schemas.openxmlformats.org/spreadsheetml/2006/main" count="326" uniqueCount="144">
  <si>
    <t>Nákup šachového materiálu</t>
  </si>
  <si>
    <t>Nákup šachových hodin</t>
  </si>
  <si>
    <t>Ks</t>
  </si>
  <si>
    <t>Nákup stolních šachových souprav</t>
  </si>
  <si>
    <t>Nákup šachovnic</t>
  </si>
  <si>
    <t>Nákup nástěnné výukové šachovnice</t>
  </si>
  <si>
    <t>Nákup podlahových šachů do škol</t>
  </si>
  <si>
    <t>Nákup diplomů po KP</t>
  </si>
  <si>
    <t>Nákup samopropisujících partiářů</t>
  </si>
  <si>
    <t>Dataprojektor přenosný pro školení</t>
  </si>
  <si>
    <t>Vybavení reprezentantů kraje na MČR</t>
  </si>
  <si>
    <t>Dresy pro mládež - mikiny</t>
  </si>
  <si>
    <t>sportovní tašky</t>
  </si>
  <si>
    <t xml:space="preserve">Ceny do soutěží </t>
  </si>
  <si>
    <t>KP mládeže praktický šach 12 kategorií (hoši + dívky)</t>
  </si>
  <si>
    <t>KP mládeře rapid šach 12 kategorií (hoši + dívky)</t>
  </si>
  <si>
    <t>KP mládeže bleskový šach 10 kategorií (hoši + dívky)</t>
  </si>
  <si>
    <t>KP 6 čl. družstev mládeže - mladší</t>
  </si>
  <si>
    <t>KP 6 čl. drusžtev mládeže - starší</t>
  </si>
  <si>
    <t>KP 4 čl- drusžtev škol</t>
  </si>
  <si>
    <t>Velká cena mládeže jednotlivců 4 turnaje</t>
  </si>
  <si>
    <t>KP dospělých praktický šach 4 kategorie (muži, ženy, junioři)</t>
  </si>
  <si>
    <t>KP dospělých rapid šach 4 kategorie (muži, ženy, junioři)</t>
  </si>
  <si>
    <t>KP dospělých 8 čl. družstev praktický šach</t>
  </si>
  <si>
    <t>KP dospělých 4 čl. družstev rapid šach</t>
  </si>
  <si>
    <t>KP dospělých 4 čl. družstev bleskový šach</t>
  </si>
  <si>
    <t>PODPORA ČINNOSTI KRAJSKYCH SPORTOVNICH SVAZU</t>
  </si>
  <si>
    <t>Nájem Přebor škol</t>
  </si>
  <si>
    <t>Nájem turnaje mládeže</t>
  </si>
  <si>
    <t>Nájem turnaje dospělých</t>
  </si>
  <si>
    <t>Jednání konference JčŠS - nájem 1x za rok</t>
  </si>
  <si>
    <t>Cestovné členů VV JčŠS 4x za rok</t>
  </si>
  <si>
    <t>Cestovné členů KM JčŠS 2x za rok</t>
  </si>
  <si>
    <t>Cestovné členů STK JčŠS 2x za rok</t>
  </si>
  <si>
    <t xml:space="preserve">Cestovné členů revizní komise JčŠS 1x za rok </t>
  </si>
  <si>
    <t>Cestovné delegátů na konferenci ŠSČR</t>
  </si>
  <si>
    <t>Tisk materiálů pro delegáty konference</t>
  </si>
  <si>
    <t>Licence rozhodčích FIDE</t>
  </si>
  <si>
    <t>Správa webových stránek</t>
  </si>
  <si>
    <t xml:space="preserve">Odměna členům VV </t>
  </si>
  <si>
    <t>Odměna členům KM</t>
  </si>
  <si>
    <t>Odměna členům STK</t>
  </si>
  <si>
    <t>Odměna členům KR</t>
  </si>
  <si>
    <t>Odměna členům revizní komise</t>
  </si>
  <si>
    <t>Odměna účetní JčŠS</t>
  </si>
  <si>
    <t>Odměna webmaster</t>
  </si>
  <si>
    <t>Odměna manažerovi KTCM</t>
  </si>
  <si>
    <t>Odměna manažerovi Projekt šachy do škol</t>
  </si>
  <si>
    <t>Odměna manažerovy Aktivita kroužků</t>
  </si>
  <si>
    <t>Odměna vedoucím soutěží družstev dospělých 1.2.a 3.divize</t>
  </si>
  <si>
    <t>Odvody</t>
  </si>
  <si>
    <t>Provozní výdaje</t>
  </si>
  <si>
    <t xml:space="preserve">Odměny </t>
  </si>
  <si>
    <t>Školení trenérů - nájem 4 dny</t>
  </si>
  <si>
    <t>Lektorské zajištění školení trenérů</t>
  </si>
  <si>
    <t xml:space="preserve">Závěrečné zkoušky trenérů 3 čl. komise </t>
  </si>
  <si>
    <t xml:space="preserve">Cestovné lektorů školení trenérů </t>
  </si>
  <si>
    <t>Ubytování lektorů školení trenérů</t>
  </si>
  <si>
    <t>Školení rozhodčích - nájem</t>
  </si>
  <si>
    <t>Lektorské zajištění školení rozhodčích</t>
  </si>
  <si>
    <t>Cestovné lektorů školení rozhodčích</t>
  </si>
  <si>
    <t>Ubytování lektorů školení rozhodčích</t>
  </si>
  <si>
    <t>CELKEM</t>
  </si>
  <si>
    <t>Vlastní prostředky 30%</t>
  </si>
  <si>
    <t>ks</t>
  </si>
  <si>
    <t>hod</t>
  </si>
  <si>
    <t>km</t>
  </si>
  <si>
    <t>kč</t>
  </si>
  <si>
    <t>Max. částka o 15% vyšší</t>
  </si>
  <si>
    <t>ŠACHklub Táor</t>
  </si>
  <si>
    <t>QCC CB</t>
  </si>
  <si>
    <t>ŠS Bechyně</t>
  </si>
  <si>
    <t>ŠACHklub Písek</t>
  </si>
  <si>
    <t>Sokol Tábor</t>
  </si>
  <si>
    <t>Skutečný nákup</t>
  </si>
  <si>
    <t>Měr. jedn.</t>
  </si>
  <si>
    <t>Použito pro dotaci</t>
  </si>
  <si>
    <t xml:space="preserve">KP dospělých bleskový šach 4 kategorie (muži, ženy, junioři) </t>
  </si>
  <si>
    <t>Sýkora</t>
  </si>
  <si>
    <t>Odehnal</t>
  </si>
  <si>
    <t>Hejda</t>
  </si>
  <si>
    <t>Durchan</t>
  </si>
  <si>
    <t>Černík</t>
  </si>
  <si>
    <t>Rolínek</t>
  </si>
  <si>
    <t>Havlíček</t>
  </si>
  <si>
    <t>Streďák</t>
  </si>
  <si>
    <t>Lefler</t>
  </si>
  <si>
    <t>VŠTE</t>
  </si>
  <si>
    <t>Sokol TA</t>
  </si>
  <si>
    <t>ŠKTA</t>
  </si>
  <si>
    <t>ME</t>
  </si>
  <si>
    <t>Písek</t>
  </si>
  <si>
    <t xml:space="preserve">Cestovné členů Komise rozhodčích JčŠS 2x za rok </t>
  </si>
  <si>
    <t>Němeček</t>
  </si>
  <si>
    <t>RUDI a.s.</t>
  </si>
  <si>
    <t>Sokol Klatovy</t>
  </si>
  <si>
    <t>AVE-kontakt s.r.o.</t>
  </si>
  <si>
    <t>Alza a-s.</t>
  </si>
  <si>
    <t>Veselí VC 19_20</t>
  </si>
  <si>
    <t>Veselí VC 18_19</t>
  </si>
  <si>
    <t>Bechyně KP-B</t>
  </si>
  <si>
    <t>Poháry</t>
  </si>
  <si>
    <t>ČUS Tábor</t>
  </si>
  <si>
    <t>Olympia</t>
  </si>
  <si>
    <t>David</t>
  </si>
  <si>
    <t>Měsíček</t>
  </si>
  <si>
    <t>Vrkočová</t>
  </si>
  <si>
    <t>Šmajzrová</t>
  </si>
  <si>
    <t>Bartoš</t>
  </si>
  <si>
    <t>Benýšek</t>
  </si>
  <si>
    <t>Hostaša</t>
  </si>
  <si>
    <t>Alexa</t>
  </si>
  <si>
    <t>Tejnor</t>
  </si>
  <si>
    <t>Školení</t>
  </si>
  <si>
    <t>Vokáč</t>
  </si>
  <si>
    <t>Borkovec</t>
  </si>
  <si>
    <t>Veverková</t>
  </si>
  <si>
    <t>Vokáč 11.-12.5.</t>
  </si>
  <si>
    <t>Vokáč 10.6.</t>
  </si>
  <si>
    <t>ŠSČR</t>
  </si>
  <si>
    <t>Faktury</t>
  </si>
  <si>
    <t>Provozní výdaje - cestovné</t>
  </si>
  <si>
    <t>ŠA VŠTE</t>
  </si>
  <si>
    <t>ŠACHklub Tábor</t>
  </si>
  <si>
    <t>Olympia ČB</t>
  </si>
  <si>
    <t>ŠK Veselí</t>
  </si>
  <si>
    <t>vyplaceno na účet</t>
  </si>
  <si>
    <t>VD</t>
  </si>
  <si>
    <t>AVE-KONTAKT</t>
  </si>
  <si>
    <t>Položky v žádosti</t>
  </si>
  <si>
    <t>Částka položková uvedená v žádosti</t>
  </si>
  <si>
    <t>Částka celková uvedená v žádosti</t>
  </si>
  <si>
    <t>Rozepsáno</t>
  </si>
  <si>
    <t>RUDI</t>
  </si>
  <si>
    <t>Olympia CB</t>
  </si>
  <si>
    <t>JčKO ČUS</t>
  </si>
  <si>
    <t>REAL servis</t>
  </si>
  <si>
    <t>Česká pošta</t>
  </si>
  <si>
    <t>Český webhosting</t>
  </si>
  <si>
    <t>Richtrová</t>
  </si>
  <si>
    <t>ŠA VŠTE CB</t>
  </si>
  <si>
    <t>K Sporting</t>
  </si>
  <si>
    <t>Dotace od KU</t>
  </si>
  <si>
    <t>CELKEM k vyúčtování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</si>
</sst>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trike/>
      <sz val="12"/>
      <color indexed="10"/>
      <name val="Calibri"/>
      <family val="2"/>
    </font>
    <font>
      <strike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strike/>
      <sz val="12"/>
      <color rgb="FFFF0000"/>
      <name val="Calibri"/>
      <family val="2"/>
    </font>
    <font>
      <strike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4" fontId="0" fillId="0" borderId="0" xfId="38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4" fontId="43" fillId="0" borderId="10" xfId="38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33" borderId="13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44" fontId="44" fillId="33" borderId="13" xfId="38" applyFont="1" applyFill="1" applyBorder="1" applyAlignment="1">
      <alignment/>
    </xf>
    <xf numFmtId="0" fontId="44" fillId="7" borderId="13" xfId="0" applyFont="1" applyFill="1" applyBorder="1" applyAlignment="1">
      <alignment wrapText="1"/>
    </xf>
    <xf numFmtId="0" fontId="44" fillId="2" borderId="13" xfId="0" applyFont="1" applyFill="1" applyBorder="1" applyAlignment="1">
      <alignment wrapText="1"/>
    </xf>
    <xf numFmtId="0" fontId="0" fillId="0" borderId="0" xfId="0" applyAlignment="1">
      <alignment horizontal="left"/>
    </xf>
    <xf numFmtId="0" fontId="44" fillId="33" borderId="13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4" fontId="43" fillId="0" borderId="10" xfId="38" applyFont="1" applyBorder="1" applyAlignment="1">
      <alignment horizontal="left"/>
    </xf>
    <xf numFmtId="44" fontId="43" fillId="34" borderId="10" xfId="0" applyNumberFormat="1" applyFont="1" applyFill="1" applyBorder="1" applyAlignment="1">
      <alignment/>
    </xf>
    <xf numFmtId="0" fontId="44" fillId="33" borderId="14" xfId="0" applyFont="1" applyFill="1" applyBorder="1" applyAlignment="1">
      <alignment wrapText="1"/>
    </xf>
    <xf numFmtId="44" fontId="43" fillId="16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44" fontId="21" fillId="16" borderId="10" xfId="0" applyNumberFormat="1" applyFont="1" applyFill="1" applyBorder="1" applyAlignment="1">
      <alignment/>
    </xf>
    <xf numFmtId="44" fontId="43" fillId="0" borderId="10" xfId="0" applyNumberFormat="1" applyFont="1" applyBorder="1" applyAlignment="1">
      <alignment horizontal="left"/>
    </xf>
    <xf numFmtId="0" fontId="43" fillId="0" borderId="15" xfId="0" applyFont="1" applyBorder="1" applyAlignment="1">
      <alignment/>
    </xf>
    <xf numFmtId="0" fontId="44" fillId="35" borderId="16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2" xfId="0" applyFont="1" applyBorder="1" applyAlignment="1">
      <alignment horizontal="center"/>
    </xf>
    <xf numFmtId="44" fontId="43" fillId="0" borderId="22" xfId="38" applyFont="1" applyBorder="1" applyAlignment="1">
      <alignment/>
    </xf>
    <xf numFmtId="44" fontId="21" fillId="16" borderId="22" xfId="0" applyNumberFormat="1" applyFont="1" applyFill="1" applyBorder="1" applyAlignment="1">
      <alignment/>
    </xf>
    <xf numFmtId="0" fontId="43" fillId="0" borderId="22" xfId="0" applyFont="1" applyBorder="1" applyAlignment="1">
      <alignment horizontal="left"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4" fillId="35" borderId="24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6" xfId="0" applyFont="1" applyBorder="1" applyAlignment="1">
      <alignment horizontal="center"/>
    </xf>
    <xf numFmtId="44" fontId="43" fillId="0" borderId="16" xfId="38" applyFont="1" applyBorder="1" applyAlignment="1">
      <alignment/>
    </xf>
    <xf numFmtId="44" fontId="21" fillId="16" borderId="16" xfId="0" applyNumberFormat="1" applyFont="1" applyFill="1" applyBorder="1" applyAlignment="1">
      <alignment/>
    </xf>
    <xf numFmtId="0" fontId="43" fillId="0" borderId="16" xfId="0" applyFont="1" applyBorder="1" applyAlignment="1">
      <alignment horizontal="left"/>
    </xf>
    <xf numFmtId="44" fontId="43" fillId="34" borderId="20" xfId="0" applyNumberFormat="1" applyFont="1" applyFill="1" applyBorder="1" applyAlignment="1">
      <alignment/>
    </xf>
    <xf numFmtId="44" fontId="43" fillId="0" borderId="20" xfId="0" applyNumberFormat="1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1" xfId="0" applyFont="1" applyBorder="1" applyAlignment="1">
      <alignment horizontal="center"/>
    </xf>
    <xf numFmtId="44" fontId="43" fillId="0" borderId="11" xfId="38" applyFont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26" xfId="0" applyFont="1" applyBorder="1" applyAlignment="1">
      <alignment/>
    </xf>
    <xf numFmtId="44" fontId="43" fillId="0" borderId="22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43" fillId="0" borderId="17" xfId="0" applyFont="1" applyBorder="1" applyAlignment="1">
      <alignment horizontal="right"/>
    </xf>
    <xf numFmtId="44" fontId="43" fillId="0" borderId="10" xfId="0" applyNumberFormat="1" applyFont="1" applyBorder="1" applyAlignment="1">
      <alignment horizontal="right"/>
    </xf>
    <xf numFmtId="44" fontId="43" fillId="0" borderId="22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44" fontId="43" fillId="0" borderId="16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44" fontId="43" fillId="0" borderId="10" xfId="38" applyFont="1" applyBorder="1" applyAlignment="1">
      <alignment horizontal="right"/>
    </xf>
    <xf numFmtId="44" fontId="43" fillId="34" borderId="22" xfId="0" applyNumberFormat="1" applyFont="1" applyFill="1" applyBorder="1" applyAlignment="1">
      <alignment/>
    </xf>
    <xf numFmtId="44" fontId="43" fillId="34" borderId="16" xfId="0" applyNumberFormat="1" applyFont="1" applyFill="1" applyBorder="1" applyAlignment="1">
      <alignment/>
    </xf>
    <xf numFmtId="44" fontId="45" fillId="34" borderId="10" xfId="0" applyNumberFormat="1" applyFont="1" applyFill="1" applyBorder="1" applyAlignment="1">
      <alignment/>
    </xf>
    <xf numFmtId="44" fontId="44" fillId="36" borderId="24" xfId="0" applyNumberFormat="1" applyFont="1" applyFill="1" applyBorder="1" applyAlignment="1">
      <alignment horizontal="right"/>
    </xf>
    <xf numFmtId="44" fontId="44" fillId="36" borderId="24" xfId="0" applyNumberFormat="1" applyFont="1" applyFill="1" applyBorder="1" applyAlignment="1">
      <alignment/>
    </xf>
    <xf numFmtId="44" fontId="43" fillId="16" borderId="22" xfId="0" applyNumberFormat="1" applyFont="1" applyFill="1" applyBorder="1" applyAlignment="1">
      <alignment/>
    </xf>
    <xf numFmtId="0" fontId="43" fillId="34" borderId="16" xfId="0" applyFont="1" applyFill="1" applyBorder="1" applyAlignment="1">
      <alignment/>
    </xf>
    <xf numFmtId="44" fontId="43" fillId="16" borderId="16" xfId="0" applyNumberFormat="1" applyFont="1" applyFill="1" applyBorder="1" applyAlignment="1">
      <alignment/>
    </xf>
    <xf numFmtId="44" fontId="44" fillId="36" borderId="22" xfId="0" applyNumberFormat="1" applyFont="1" applyFill="1" applyBorder="1" applyAlignment="1">
      <alignment horizontal="right"/>
    </xf>
    <xf numFmtId="44" fontId="44" fillId="36" borderId="22" xfId="0" applyNumberFormat="1" applyFont="1" applyFill="1" applyBorder="1" applyAlignment="1">
      <alignment/>
    </xf>
    <xf numFmtId="44" fontId="21" fillId="34" borderId="10" xfId="0" applyNumberFormat="1" applyFont="1" applyFill="1" applyBorder="1" applyAlignment="1">
      <alignment/>
    </xf>
    <xf numFmtId="0" fontId="43" fillId="0" borderId="27" xfId="0" applyFont="1" applyBorder="1" applyAlignment="1">
      <alignment/>
    </xf>
    <xf numFmtId="44" fontId="43" fillId="0" borderId="16" xfId="38" applyFont="1" applyBorder="1" applyAlignment="1">
      <alignment horizontal="left"/>
    </xf>
    <xf numFmtId="44" fontId="43" fillId="0" borderId="11" xfId="0" applyNumberFormat="1" applyFont="1" applyBorder="1" applyAlignment="1">
      <alignment horizontal="right"/>
    </xf>
    <xf numFmtId="0" fontId="43" fillId="0" borderId="28" xfId="0" applyFont="1" applyBorder="1" applyAlignment="1">
      <alignment/>
    </xf>
    <xf numFmtId="44" fontId="43" fillId="16" borderId="11" xfId="0" applyNumberFormat="1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3" fillId="0" borderId="29" xfId="0" applyFont="1" applyBorder="1" applyAlignment="1">
      <alignment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/>
    </xf>
    <xf numFmtId="44" fontId="46" fillId="34" borderId="10" xfId="0" applyNumberFormat="1" applyFont="1" applyFill="1" applyBorder="1" applyAlignment="1">
      <alignment/>
    </xf>
    <xf numFmtId="44" fontId="43" fillId="34" borderId="10" xfId="38" applyFont="1" applyFill="1" applyBorder="1" applyAlignment="1">
      <alignment horizontal="left"/>
    </xf>
    <xf numFmtId="44" fontId="43" fillId="34" borderId="10" xfId="0" applyNumberFormat="1" applyFont="1" applyFill="1" applyBorder="1" applyAlignment="1">
      <alignment horizontal="right"/>
    </xf>
    <xf numFmtId="0" fontId="45" fillId="0" borderId="20" xfId="0" applyFont="1" applyBorder="1" applyAlignment="1">
      <alignment/>
    </xf>
    <xf numFmtId="44" fontId="45" fillId="34" borderId="10" xfId="38" applyFont="1" applyFill="1" applyBorder="1" applyAlignment="1">
      <alignment horizontal="left"/>
    </xf>
    <xf numFmtId="0" fontId="43" fillId="34" borderId="0" xfId="0" applyFont="1" applyFill="1" applyAlignment="1">
      <alignment/>
    </xf>
    <xf numFmtId="44" fontId="43" fillId="34" borderId="11" xfId="0" applyNumberFormat="1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44" fontId="43" fillId="0" borderId="22" xfId="38" applyFont="1" applyBorder="1" applyAlignment="1">
      <alignment horizontal="left"/>
    </xf>
    <xf numFmtId="44" fontId="44" fillId="33" borderId="13" xfId="38" applyFont="1" applyFill="1" applyBorder="1" applyAlignment="1">
      <alignment wrapText="1"/>
    </xf>
    <xf numFmtId="44" fontId="21" fillId="16" borderId="31" xfId="0" applyNumberFormat="1" applyFont="1" applyFill="1" applyBorder="1" applyAlignment="1">
      <alignment/>
    </xf>
    <xf numFmtId="0" fontId="43" fillId="34" borderId="26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44" fontId="43" fillId="0" borderId="16" xfId="0" applyNumberFormat="1" applyFont="1" applyBorder="1" applyAlignment="1">
      <alignment/>
    </xf>
    <xf numFmtId="44" fontId="44" fillId="35" borderId="16" xfId="0" applyNumberFormat="1" applyFont="1" applyFill="1" applyBorder="1" applyAlignment="1">
      <alignment/>
    </xf>
    <xf numFmtId="0" fontId="43" fillId="0" borderId="32" xfId="0" applyFont="1" applyBorder="1" applyAlignment="1">
      <alignment/>
    </xf>
    <xf numFmtId="0" fontId="43" fillId="0" borderId="24" xfId="0" applyFont="1" applyBorder="1" applyAlignment="1">
      <alignment horizontal="center"/>
    </xf>
    <xf numFmtId="44" fontId="43" fillId="0" borderId="24" xfId="38" applyFont="1" applyBorder="1" applyAlignment="1">
      <alignment/>
    </xf>
    <xf numFmtId="44" fontId="43" fillId="0" borderId="24" xfId="0" applyNumberFormat="1" applyFont="1" applyBorder="1" applyAlignment="1">
      <alignment/>
    </xf>
    <xf numFmtId="0" fontId="43" fillId="0" borderId="24" xfId="0" applyFont="1" applyBorder="1" applyAlignment="1">
      <alignment horizontal="left"/>
    </xf>
    <xf numFmtId="0" fontId="43" fillId="0" borderId="33" xfId="0" applyFont="1" applyBorder="1" applyAlignment="1">
      <alignment/>
    </xf>
    <xf numFmtId="44" fontId="43" fillId="36" borderId="22" xfId="38" applyFont="1" applyFill="1" applyBorder="1" applyAlignment="1">
      <alignment horizontal="right"/>
    </xf>
    <xf numFmtId="44" fontId="44" fillId="34" borderId="16" xfId="0" applyNumberFormat="1" applyFont="1" applyFill="1" applyBorder="1" applyAlignment="1">
      <alignment horizontal="right"/>
    </xf>
    <xf numFmtId="44" fontId="44" fillId="34" borderId="24" xfId="0" applyNumberFormat="1" applyFont="1" applyFill="1" applyBorder="1" applyAlignment="1">
      <alignment horizontal="right"/>
    </xf>
    <xf numFmtId="44" fontId="44" fillId="34" borderId="24" xfId="0" applyNumberFormat="1" applyFont="1" applyFill="1" applyBorder="1" applyAlignment="1">
      <alignment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44" fontId="47" fillId="0" borderId="22" xfId="38" applyFont="1" applyBorder="1" applyAlignment="1">
      <alignment/>
    </xf>
    <xf numFmtId="44" fontId="48" fillId="0" borderId="22" xfId="0" applyNumberFormat="1" applyFont="1" applyBorder="1" applyAlignment="1">
      <alignment horizontal="right"/>
    </xf>
    <xf numFmtId="44" fontId="47" fillId="16" borderId="22" xfId="0" applyNumberFormat="1" applyFont="1" applyFill="1" applyBorder="1" applyAlignment="1">
      <alignment/>
    </xf>
    <xf numFmtId="0" fontId="47" fillId="0" borderId="22" xfId="0" applyFont="1" applyBorder="1" applyAlignment="1">
      <alignment horizontal="left"/>
    </xf>
    <xf numFmtId="44" fontId="47" fillId="34" borderId="22" xfId="0" applyNumberFormat="1" applyFont="1" applyFill="1" applyBorder="1" applyAlignment="1">
      <alignment/>
    </xf>
    <xf numFmtId="0" fontId="47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selection activeCell="G84" sqref="G84"/>
    </sheetView>
  </sheetViews>
  <sheetFormatPr defaultColWidth="9.140625" defaultRowHeight="15"/>
  <cols>
    <col min="1" max="1" width="4.00390625" style="0" customWidth="1"/>
    <col min="2" max="2" width="55.7109375" style="0" customWidth="1"/>
    <col min="3" max="4" width="6.140625" style="2" customWidth="1"/>
    <col min="5" max="5" width="14.140625" style="1" customWidth="1"/>
    <col min="6" max="6" width="16.00390625" style="54" customWidth="1"/>
    <col min="7" max="7" width="16.140625" style="0" customWidth="1"/>
    <col min="8" max="8" width="15.421875" style="0" customWidth="1"/>
    <col min="9" max="9" width="14.00390625" style="16" customWidth="1"/>
    <col min="10" max="10" width="16.140625" style="0" customWidth="1"/>
    <col min="11" max="11" width="17.7109375" style="0" customWidth="1"/>
  </cols>
  <sheetData>
    <row r="1" spans="2:3" ht="27" customHeight="1" thickBot="1">
      <c r="B1" s="3" t="s">
        <v>26</v>
      </c>
      <c r="C1" s="8"/>
    </row>
    <row r="2" spans="1:11" s="4" customFormat="1" ht="72.75" customHeight="1" thickBot="1">
      <c r="A2" s="10"/>
      <c r="B2" s="13" t="s">
        <v>129</v>
      </c>
      <c r="C2" s="11" t="s">
        <v>75</v>
      </c>
      <c r="D2" s="12" t="s">
        <v>2</v>
      </c>
      <c r="E2" s="92" t="s">
        <v>130</v>
      </c>
      <c r="F2" s="92" t="s">
        <v>131</v>
      </c>
      <c r="G2" s="14" t="s">
        <v>74</v>
      </c>
      <c r="H2" s="15" t="s">
        <v>76</v>
      </c>
      <c r="I2" s="17" t="s">
        <v>132</v>
      </c>
      <c r="J2" s="21" t="s">
        <v>68</v>
      </c>
      <c r="K2" s="21" t="s">
        <v>120</v>
      </c>
    </row>
    <row r="3" spans="1:11" s="4" customFormat="1" ht="19.5" customHeight="1">
      <c r="A3" s="26"/>
      <c r="B3" s="27" t="s">
        <v>0</v>
      </c>
      <c r="C3" s="28"/>
      <c r="D3" s="28"/>
      <c r="E3" s="28"/>
      <c r="F3" s="55"/>
      <c r="G3" s="28"/>
      <c r="H3" s="28"/>
      <c r="I3" s="28"/>
      <c r="J3" s="28"/>
      <c r="K3" s="29"/>
    </row>
    <row r="4" spans="1:11" s="4" customFormat="1" ht="19.5" customHeight="1">
      <c r="A4" s="30">
        <v>1</v>
      </c>
      <c r="B4" s="5" t="s">
        <v>1</v>
      </c>
      <c r="C4" s="6" t="s">
        <v>64</v>
      </c>
      <c r="D4" s="6">
        <v>30</v>
      </c>
      <c r="E4" s="7">
        <v>1300</v>
      </c>
      <c r="F4" s="56">
        <f>SUM(D4*E4)</f>
        <v>39000</v>
      </c>
      <c r="G4" s="24">
        <v>45500</v>
      </c>
      <c r="H4" s="24">
        <v>44850</v>
      </c>
      <c r="I4" s="18"/>
      <c r="J4" s="20">
        <f>SUM(F4)*1.15</f>
        <v>44850</v>
      </c>
      <c r="K4" s="31" t="s">
        <v>95</v>
      </c>
    </row>
    <row r="5" spans="1:11" s="4" customFormat="1" ht="19.5" customHeight="1">
      <c r="A5" s="30">
        <v>2</v>
      </c>
      <c r="B5" s="5" t="s">
        <v>3</v>
      </c>
      <c r="C5" s="6" t="s">
        <v>64</v>
      </c>
      <c r="D5" s="6">
        <v>30</v>
      </c>
      <c r="E5" s="7">
        <v>500</v>
      </c>
      <c r="F5" s="56">
        <f aca="true" t="shared" si="0" ref="F5:F38">SUM(D5*E5)</f>
        <v>15000</v>
      </c>
      <c r="G5" s="24">
        <v>17500</v>
      </c>
      <c r="H5" s="24">
        <v>17250</v>
      </c>
      <c r="I5" s="18"/>
      <c r="J5" s="20">
        <f aca="true" t="shared" si="1" ref="J5:J14">SUM(F5)*1.15</f>
        <v>17250</v>
      </c>
      <c r="K5" s="31" t="s">
        <v>95</v>
      </c>
    </row>
    <row r="6" spans="1:11" s="4" customFormat="1" ht="19.5" customHeight="1">
      <c r="A6" s="30">
        <v>3</v>
      </c>
      <c r="B6" s="5" t="s">
        <v>4</v>
      </c>
      <c r="C6" s="6" t="s">
        <v>64</v>
      </c>
      <c r="D6" s="6">
        <v>30</v>
      </c>
      <c r="E6" s="7">
        <v>150</v>
      </c>
      <c r="F6" s="56">
        <f t="shared" si="0"/>
        <v>4500</v>
      </c>
      <c r="G6" s="93">
        <v>5250</v>
      </c>
      <c r="H6" s="24">
        <v>5175</v>
      </c>
      <c r="I6" s="18"/>
      <c r="J6" s="20">
        <f t="shared" si="1"/>
        <v>5175</v>
      </c>
      <c r="K6" s="31" t="s">
        <v>95</v>
      </c>
    </row>
    <row r="7" spans="1:11" s="4" customFormat="1" ht="19.5" customHeight="1">
      <c r="A7" s="30">
        <v>4</v>
      </c>
      <c r="B7" s="5" t="s">
        <v>5</v>
      </c>
      <c r="C7" s="6" t="s">
        <v>64</v>
      </c>
      <c r="D7" s="6">
        <v>5</v>
      </c>
      <c r="E7" s="7">
        <v>1800</v>
      </c>
      <c r="F7" s="56">
        <f t="shared" si="0"/>
        <v>9000</v>
      </c>
      <c r="G7" s="24">
        <f>SUM(I8:I8)</f>
        <v>13520</v>
      </c>
      <c r="H7" s="24">
        <v>10350</v>
      </c>
      <c r="I7" s="18"/>
      <c r="J7" s="20">
        <f t="shared" si="1"/>
        <v>10350</v>
      </c>
      <c r="K7" s="31"/>
    </row>
    <row r="8" spans="1:11" s="4" customFormat="1" ht="19.5" customHeight="1">
      <c r="A8" s="30"/>
      <c r="B8" s="5"/>
      <c r="C8" s="6"/>
      <c r="D8" s="6"/>
      <c r="E8" s="7"/>
      <c r="F8" s="56" t="s">
        <v>128</v>
      </c>
      <c r="G8" s="24"/>
      <c r="H8" s="24"/>
      <c r="I8" s="19">
        <v>13520</v>
      </c>
      <c r="J8" s="20"/>
      <c r="K8" s="31" t="s">
        <v>96</v>
      </c>
    </row>
    <row r="9" spans="1:11" s="4" customFormat="1" ht="19.5" customHeight="1">
      <c r="A9" s="30">
        <v>5</v>
      </c>
      <c r="B9" s="5" t="s">
        <v>6</v>
      </c>
      <c r="C9" s="6" t="s">
        <v>64</v>
      </c>
      <c r="D9" s="6">
        <v>4</v>
      </c>
      <c r="E9" s="7">
        <v>3800</v>
      </c>
      <c r="F9" s="56">
        <f t="shared" si="0"/>
        <v>15200</v>
      </c>
      <c r="G9" s="24">
        <v>15200</v>
      </c>
      <c r="H9" s="24">
        <v>15200</v>
      </c>
      <c r="I9" s="18"/>
      <c r="J9" s="20">
        <f t="shared" si="1"/>
        <v>17480</v>
      </c>
      <c r="K9" s="31" t="s">
        <v>95</v>
      </c>
    </row>
    <row r="10" spans="1:11" s="4" customFormat="1" ht="19.5" customHeight="1">
      <c r="A10" s="30">
        <v>6</v>
      </c>
      <c r="B10" s="5" t="s">
        <v>7</v>
      </c>
      <c r="C10" s="6" t="s">
        <v>64</v>
      </c>
      <c r="D10" s="6">
        <v>300</v>
      </c>
      <c r="E10" s="7">
        <v>15</v>
      </c>
      <c r="F10" s="56">
        <f t="shared" si="0"/>
        <v>4500</v>
      </c>
      <c r="G10" s="24">
        <f>SUM(I11:I12)</f>
        <v>4840</v>
      </c>
      <c r="H10" s="24">
        <v>4840</v>
      </c>
      <c r="I10" s="18"/>
      <c r="J10" s="20">
        <f t="shared" si="1"/>
        <v>5175</v>
      </c>
      <c r="K10" s="31"/>
    </row>
    <row r="11" spans="1:11" s="4" customFormat="1" ht="19.5" customHeight="1">
      <c r="A11" s="30"/>
      <c r="B11" s="5"/>
      <c r="C11" s="6"/>
      <c r="D11" s="6"/>
      <c r="E11" s="7"/>
      <c r="F11" s="56" t="s">
        <v>133</v>
      </c>
      <c r="G11" s="24"/>
      <c r="H11" s="24"/>
      <c r="I11" s="19">
        <v>2904</v>
      </c>
      <c r="J11" s="20"/>
      <c r="K11" s="31" t="s">
        <v>94</v>
      </c>
    </row>
    <row r="12" spans="1:11" s="4" customFormat="1" ht="19.5" customHeight="1">
      <c r="A12" s="30"/>
      <c r="B12" s="5"/>
      <c r="C12" s="6"/>
      <c r="D12" s="6"/>
      <c r="E12" s="7"/>
      <c r="F12" s="56" t="s">
        <v>133</v>
      </c>
      <c r="G12" s="24"/>
      <c r="H12" s="24"/>
      <c r="I12" s="19">
        <v>1936</v>
      </c>
      <c r="J12" s="20"/>
      <c r="K12" s="31" t="s">
        <v>94</v>
      </c>
    </row>
    <row r="13" spans="1:11" s="4" customFormat="1" ht="19.5" customHeight="1">
      <c r="A13" s="30">
        <v>7</v>
      </c>
      <c r="B13" s="5" t="s">
        <v>8</v>
      </c>
      <c r="C13" s="6" t="s">
        <v>64</v>
      </c>
      <c r="D13" s="6">
        <v>5000</v>
      </c>
      <c r="E13" s="7">
        <v>1</v>
      </c>
      <c r="F13" s="56">
        <f t="shared" si="0"/>
        <v>5000</v>
      </c>
      <c r="G13" s="24">
        <v>5082</v>
      </c>
      <c r="H13" s="24">
        <v>5082</v>
      </c>
      <c r="I13" s="18"/>
      <c r="J13" s="20">
        <f t="shared" si="1"/>
        <v>5750</v>
      </c>
      <c r="K13" s="31" t="s">
        <v>94</v>
      </c>
    </row>
    <row r="14" spans="1:11" s="4" customFormat="1" ht="19.5" customHeight="1" thickBot="1">
      <c r="A14" s="32">
        <v>8</v>
      </c>
      <c r="B14" s="33" t="s">
        <v>9</v>
      </c>
      <c r="C14" s="34" t="s">
        <v>64</v>
      </c>
      <c r="D14" s="34">
        <v>1</v>
      </c>
      <c r="E14" s="35">
        <v>10000</v>
      </c>
      <c r="F14" s="57">
        <f t="shared" si="0"/>
        <v>10000</v>
      </c>
      <c r="G14" s="36">
        <v>11579</v>
      </c>
      <c r="H14" s="36">
        <v>11490</v>
      </c>
      <c r="I14" s="37"/>
      <c r="J14" s="62">
        <f t="shared" si="1"/>
        <v>11500</v>
      </c>
      <c r="K14" s="38" t="s">
        <v>97</v>
      </c>
    </row>
    <row r="15" spans="1:6" s="4" customFormat="1" ht="19.5" customHeight="1" thickBot="1">
      <c r="A15" s="39"/>
      <c r="B15" s="40" t="s">
        <v>10</v>
      </c>
      <c r="F15" s="58"/>
    </row>
    <row r="16" spans="1:11" s="4" customFormat="1" ht="19.5" customHeight="1">
      <c r="A16" s="26">
        <v>9</v>
      </c>
      <c r="B16" s="41" t="s">
        <v>11</v>
      </c>
      <c r="C16" s="42" t="s">
        <v>64</v>
      </c>
      <c r="D16" s="42">
        <v>20</v>
      </c>
      <c r="E16" s="43">
        <v>800</v>
      </c>
      <c r="F16" s="59">
        <f t="shared" si="0"/>
        <v>16000</v>
      </c>
      <c r="G16" s="44">
        <f>SUM(I17:I21)</f>
        <v>15800</v>
      </c>
      <c r="H16" s="44">
        <v>15800</v>
      </c>
      <c r="I16" s="45"/>
      <c r="J16" s="63">
        <f>SUM(F16)*1.15</f>
        <v>18400</v>
      </c>
      <c r="K16" s="29"/>
    </row>
    <row r="17" spans="1:11" s="4" customFormat="1" ht="19.5" customHeight="1">
      <c r="A17" s="30"/>
      <c r="B17" s="5"/>
      <c r="C17" s="6"/>
      <c r="D17" s="6"/>
      <c r="E17" s="7"/>
      <c r="F17" s="56" t="s">
        <v>90</v>
      </c>
      <c r="G17" s="64"/>
      <c r="H17" s="64"/>
      <c r="I17" s="19">
        <v>3000</v>
      </c>
      <c r="J17" s="20"/>
      <c r="K17" s="46" t="s">
        <v>119</v>
      </c>
    </row>
    <row r="18" spans="1:11" s="4" customFormat="1" ht="19.5" customHeight="1">
      <c r="A18" s="30"/>
      <c r="B18" s="5"/>
      <c r="C18" s="6"/>
      <c r="D18" s="6"/>
      <c r="E18" s="7"/>
      <c r="F18" s="56" t="s">
        <v>87</v>
      </c>
      <c r="G18" s="64"/>
      <c r="H18" s="64"/>
      <c r="I18" s="19">
        <v>5000</v>
      </c>
      <c r="J18" s="20"/>
      <c r="K18" s="31" t="s">
        <v>140</v>
      </c>
    </row>
    <row r="19" spans="1:11" s="4" customFormat="1" ht="19.5" customHeight="1">
      <c r="A19" s="30"/>
      <c r="B19" s="5"/>
      <c r="C19" s="6"/>
      <c r="D19" s="6"/>
      <c r="E19" s="7"/>
      <c r="F19" s="56" t="s">
        <v>88</v>
      </c>
      <c r="G19" s="64"/>
      <c r="H19" s="64"/>
      <c r="I19" s="19">
        <v>2000</v>
      </c>
      <c r="J19" s="20"/>
      <c r="K19" s="47" t="s">
        <v>73</v>
      </c>
    </row>
    <row r="20" spans="1:11" s="4" customFormat="1" ht="19.5" customHeight="1">
      <c r="A20" s="30"/>
      <c r="B20" s="5"/>
      <c r="C20" s="6"/>
      <c r="D20" s="6"/>
      <c r="E20" s="7"/>
      <c r="F20" s="56" t="s">
        <v>91</v>
      </c>
      <c r="G20" s="64"/>
      <c r="H20" s="64"/>
      <c r="I20" s="19">
        <v>3000</v>
      </c>
      <c r="J20" s="20"/>
      <c r="K20" s="47" t="s">
        <v>72</v>
      </c>
    </row>
    <row r="21" spans="1:11" s="4" customFormat="1" ht="19.5" customHeight="1">
      <c r="A21" s="30"/>
      <c r="B21" s="5"/>
      <c r="C21" s="6"/>
      <c r="D21" s="6"/>
      <c r="E21" s="7"/>
      <c r="F21" s="56" t="s">
        <v>89</v>
      </c>
      <c r="G21" s="64"/>
      <c r="H21" s="64"/>
      <c r="I21" s="19">
        <v>2800</v>
      </c>
      <c r="J21" s="20"/>
      <c r="K21" s="31" t="s">
        <v>123</v>
      </c>
    </row>
    <row r="22" spans="1:11" s="4" customFormat="1" ht="19.5" customHeight="1" thickBot="1">
      <c r="A22" s="32">
        <v>10</v>
      </c>
      <c r="B22" s="33" t="s">
        <v>12</v>
      </c>
      <c r="C22" s="34" t="s">
        <v>64</v>
      </c>
      <c r="D22" s="34">
        <v>20</v>
      </c>
      <c r="E22" s="35">
        <v>450</v>
      </c>
      <c r="F22" s="57">
        <f t="shared" si="0"/>
        <v>9000</v>
      </c>
      <c r="G22" s="36">
        <v>10248</v>
      </c>
      <c r="H22" s="36">
        <v>10248</v>
      </c>
      <c r="I22" s="37"/>
      <c r="J22" s="62">
        <f>SUM(F22)*1.15</f>
        <v>10350</v>
      </c>
      <c r="K22" s="48" t="s">
        <v>141</v>
      </c>
    </row>
    <row r="23" spans="1:6" s="4" customFormat="1" ht="19.5" customHeight="1" thickBot="1">
      <c r="A23" s="39"/>
      <c r="B23" s="40" t="s">
        <v>13</v>
      </c>
      <c r="F23" s="58"/>
    </row>
    <row r="24" spans="1:11" s="4" customFormat="1" ht="19.5" customHeight="1">
      <c r="A24" s="26">
        <v>11</v>
      </c>
      <c r="B24" s="41" t="s">
        <v>14</v>
      </c>
      <c r="C24" s="42" t="s">
        <v>64</v>
      </c>
      <c r="D24" s="42">
        <v>36</v>
      </c>
      <c r="E24" s="43">
        <v>150</v>
      </c>
      <c r="F24" s="59">
        <f t="shared" si="0"/>
        <v>5400</v>
      </c>
      <c r="G24" s="44">
        <v>6000</v>
      </c>
      <c r="H24" s="44">
        <v>6000</v>
      </c>
      <c r="I24" s="45"/>
      <c r="J24" s="63">
        <f aca="true" t="shared" si="2" ref="J24:J38">SUM(F24)*1.15</f>
        <v>6209.999999999999</v>
      </c>
      <c r="K24" s="94" t="s">
        <v>69</v>
      </c>
    </row>
    <row r="25" spans="1:11" s="4" customFormat="1" ht="19.5" customHeight="1">
      <c r="A25" s="30">
        <v>12</v>
      </c>
      <c r="B25" s="5" t="s">
        <v>15</v>
      </c>
      <c r="C25" s="6" t="s">
        <v>64</v>
      </c>
      <c r="D25" s="6">
        <v>36</v>
      </c>
      <c r="E25" s="7">
        <v>150</v>
      </c>
      <c r="F25" s="56">
        <f t="shared" si="0"/>
        <v>5400</v>
      </c>
      <c r="G25" s="24">
        <v>4000</v>
      </c>
      <c r="H25" s="24">
        <v>4000</v>
      </c>
      <c r="I25" s="18"/>
      <c r="J25" s="20">
        <f t="shared" si="2"/>
        <v>6209.999999999999</v>
      </c>
      <c r="K25" s="95" t="s">
        <v>70</v>
      </c>
    </row>
    <row r="26" spans="1:11" s="4" customFormat="1" ht="19.5" customHeight="1">
      <c r="A26" s="30">
        <v>13</v>
      </c>
      <c r="B26" s="5" t="s">
        <v>16</v>
      </c>
      <c r="C26" s="6" t="s">
        <v>64</v>
      </c>
      <c r="D26" s="6">
        <v>30</v>
      </c>
      <c r="E26" s="7">
        <v>150</v>
      </c>
      <c r="F26" s="56">
        <f t="shared" si="0"/>
        <v>4500</v>
      </c>
      <c r="G26" s="24">
        <v>4500</v>
      </c>
      <c r="H26" s="24">
        <v>4500</v>
      </c>
      <c r="I26" s="18"/>
      <c r="J26" s="20">
        <f t="shared" si="2"/>
        <v>5175</v>
      </c>
      <c r="K26" s="95" t="s">
        <v>71</v>
      </c>
    </row>
    <row r="27" spans="1:11" s="4" customFormat="1" ht="19.5" customHeight="1">
      <c r="A27" s="30">
        <v>14</v>
      </c>
      <c r="B27" s="5" t="s">
        <v>17</v>
      </c>
      <c r="C27" s="6" t="s">
        <v>64</v>
      </c>
      <c r="D27" s="6">
        <v>18</v>
      </c>
      <c r="E27" s="7">
        <v>200</v>
      </c>
      <c r="F27" s="56">
        <f t="shared" si="0"/>
        <v>3600</v>
      </c>
      <c r="G27" s="24">
        <v>2000</v>
      </c>
      <c r="H27" s="24">
        <v>2000</v>
      </c>
      <c r="I27" s="18"/>
      <c r="J27" s="20">
        <f t="shared" si="2"/>
        <v>4140</v>
      </c>
      <c r="K27" s="95" t="s">
        <v>72</v>
      </c>
    </row>
    <row r="28" spans="1:11" s="4" customFormat="1" ht="19.5" customHeight="1">
      <c r="A28" s="30">
        <v>15</v>
      </c>
      <c r="B28" s="5" t="s">
        <v>18</v>
      </c>
      <c r="C28" s="6" t="s">
        <v>64</v>
      </c>
      <c r="D28" s="6">
        <v>18</v>
      </c>
      <c r="E28" s="7">
        <v>200</v>
      </c>
      <c r="F28" s="56">
        <f t="shared" si="0"/>
        <v>3600</v>
      </c>
      <c r="G28" s="24">
        <v>1000</v>
      </c>
      <c r="H28" s="24">
        <v>1000</v>
      </c>
      <c r="I28" s="18"/>
      <c r="J28" s="20">
        <f t="shared" si="2"/>
        <v>4140</v>
      </c>
      <c r="K28" s="95" t="s">
        <v>140</v>
      </c>
    </row>
    <row r="29" spans="1:11" s="4" customFormat="1" ht="19.5" customHeight="1">
      <c r="A29" s="30">
        <v>16</v>
      </c>
      <c r="B29" s="5" t="s">
        <v>19</v>
      </c>
      <c r="C29" s="6" t="s">
        <v>64</v>
      </c>
      <c r="D29" s="6">
        <v>12</v>
      </c>
      <c r="E29" s="7">
        <v>200</v>
      </c>
      <c r="F29" s="56">
        <f t="shared" si="0"/>
        <v>2400</v>
      </c>
      <c r="G29" s="24">
        <v>600</v>
      </c>
      <c r="H29" s="24">
        <v>600</v>
      </c>
      <c r="I29" s="18"/>
      <c r="J29" s="20">
        <f t="shared" si="2"/>
        <v>2760</v>
      </c>
      <c r="K29" s="95" t="s">
        <v>70</v>
      </c>
    </row>
    <row r="30" spans="1:11" s="4" customFormat="1" ht="19.5" customHeight="1">
      <c r="A30" s="30">
        <v>17</v>
      </c>
      <c r="B30" s="5" t="s">
        <v>20</v>
      </c>
      <c r="C30" s="6" t="s">
        <v>64</v>
      </c>
      <c r="D30" s="6">
        <v>48</v>
      </c>
      <c r="E30" s="7">
        <v>100</v>
      </c>
      <c r="F30" s="56">
        <f t="shared" si="0"/>
        <v>4800</v>
      </c>
      <c r="G30" s="24">
        <f>SUM(I31:I32)</f>
        <v>4000</v>
      </c>
      <c r="H30" s="24">
        <v>4000</v>
      </c>
      <c r="I30" s="18"/>
      <c r="J30" s="20">
        <f t="shared" si="2"/>
        <v>5520</v>
      </c>
      <c r="K30" s="95"/>
    </row>
    <row r="31" spans="1:11" s="4" customFormat="1" ht="19.5" customHeight="1">
      <c r="A31" s="30"/>
      <c r="B31" s="5"/>
      <c r="C31" s="6"/>
      <c r="D31" s="6"/>
      <c r="E31" s="7"/>
      <c r="F31" s="56" t="s">
        <v>101</v>
      </c>
      <c r="G31" s="64"/>
      <c r="H31" s="64"/>
      <c r="I31" s="19">
        <v>2500</v>
      </c>
      <c r="J31" s="20"/>
      <c r="K31" s="95" t="s">
        <v>123</v>
      </c>
    </row>
    <row r="32" spans="1:11" s="4" customFormat="1" ht="19.5" customHeight="1">
      <c r="A32" s="30"/>
      <c r="B32" s="5"/>
      <c r="C32" s="6"/>
      <c r="D32" s="6"/>
      <c r="E32" s="7"/>
      <c r="F32" s="56" t="s">
        <v>103</v>
      </c>
      <c r="G32" s="64"/>
      <c r="H32" s="64"/>
      <c r="I32" s="19">
        <v>1500</v>
      </c>
      <c r="J32" s="20"/>
      <c r="K32" s="95" t="s">
        <v>124</v>
      </c>
    </row>
    <row r="33" spans="1:11" s="4" customFormat="1" ht="19.5" customHeight="1">
      <c r="A33" s="30">
        <v>18</v>
      </c>
      <c r="B33" s="5" t="s">
        <v>21</v>
      </c>
      <c r="C33" s="6" t="s">
        <v>64</v>
      </c>
      <c r="D33" s="6">
        <v>12</v>
      </c>
      <c r="E33" s="7">
        <v>200</v>
      </c>
      <c r="F33" s="56">
        <f t="shared" si="0"/>
        <v>2400</v>
      </c>
      <c r="G33" s="24">
        <v>2700</v>
      </c>
      <c r="H33" s="24">
        <v>2700</v>
      </c>
      <c r="I33" s="18"/>
      <c r="J33" s="20">
        <f t="shared" si="2"/>
        <v>2760</v>
      </c>
      <c r="K33" s="95" t="s">
        <v>73</v>
      </c>
    </row>
    <row r="34" spans="1:11" s="4" customFormat="1" ht="19.5" customHeight="1">
      <c r="A34" s="30">
        <v>19</v>
      </c>
      <c r="B34" s="5" t="s">
        <v>22</v>
      </c>
      <c r="C34" s="6" t="s">
        <v>64</v>
      </c>
      <c r="D34" s="6">
        <v>12</v>
      </c>
      <c r="E34" s="7">
        <v>200</v>
      </c>
      <c r="F34" s="56">
        <f t="shared" si="0"/>
        <v>2400</v>
      </c>
      <c r="G34" s="24">
        <v>3000</v>
      </c>
      <c r="H34" s="24">
        <v>2760</v>
      </c>
      <c r="I34" s="18"/>
      <c r="J34" s="20">
        <f t="shared" si="2"/>
        <v>2760</v>
      </c>
      <c r="K34" s="31" t="s">
        <v>72</v>
      </c>
    </row>
    <row r="35" spans="1:11" s="4" customFormat="1" ht="19.5" customHeight="1">
      <c r="A35" s="30">
        <v>20</v>
      </c>
      <c r="B35" s="5" t="s">
        <v>77</v>
      </c>
      <c r="C35" s="6" t="s">
        <v>64</v>
      </c>
      <c r="D35" s="6">
        <v>12</v>
      </c>
      <c r="E35" s="7">
        <v>200</v>
      </c>
      <c r="F35" s="56">
        <f t="shared" si="0"/>
        <v>2400</v>
      </c>
      <c r="G35" s="24">
        <v>2700</v>
      </c>
      <c r="H35" s="24">
        <v>2700</v>
      </c>
      <c r="I35" s="18"/>
      <c r="J35" s="20">
        <f t="shared" si="2"/>
        <v>2760</v>
      </c>
      <c r="K35" s="95" t="s">
        <v>140</v>
      </c>
    </row>
    <row r="36" spans="1:11" s="4" customFormat="1" ht="19.5" customHeight="1">
      <c r="A36" s="30">
        <v>21</v>
      </c>
      <c r="B36" s="5" t="s">
        <v>23</v>
      </c>
      <c r="C36" s="6" t="s">
        <v>64</v>
      </c>
      <c r="D36" s="6">
        <v>24</v>
      </c>
      <c r="E36" s="7">
        <v>200</v>
      </c>
      <c r="F36" s="56">
        <f t="shared" si="0"/>
        <v>4800</v>
      </c>
      <c r="G36" s="24">
        <v>6000</v>
      </c>
      <c r="H36" s="24">
        <v>5520</v>
      </c>
      <c r="I36" s="25"/>
      <c r="J36" s="20">
        <f t="shared" si="2"/>
        <v>5520</v>
      </c>
      <c r="K36" s="31" t="s">
        <v>102</v>
      </c>
    </row>
    <row r="37" spans="1:11" s="4" customFormat="1" ht="19.5" customHeight="1">
      <c r="A37" s="30">
        <v>22</v>
      </c>
      <c r="B37" s="5" t="s">
        <v>24</v>
      </c>
      <c r="C37" s="6" t="s">
        <v>64</v>
      </c>
      <c r="D37" s="6">
        <v>12</v>
      </c>
      <c r="E37" s="7">
        <v>200</v>
      </c>
      <c r="F37" s="56">
        <f t="shared" si="0"/>
        <v>2400</v>
      </c>
      <c r="G37" s="24">
        <v>2900</v>
      </c>
      <c r="H37" s="24">
        <v>2760</v>
      </c>
      <c r="I37" s="18"/>
      <c r="J37" s="20">
        <f t="shared" si="2"/>
        <v>2760</v>
      </c>
      <c r="K37" s="31" t="s">
        <v>102</v>
      </c>
    </row>
    <row r="38" spans="1:11" s="4" customFormat="1" ht="19.5" customHeight="1" thickBot="1">
      <c r="A38" s="32">
        <v>23</v>
      </c>
      <c r="B38" s="33" t="s">
        <v>25</v>
      </c>
      <c r="C38" s="34" t="s">
        <v>64</v>
      </c>
      <c r="D38" s="34">
        <v>12</v>
      </c>
      <c r="E38" s="35">
        <v>200</v>
      </c>
      <c r="F38" s="57">
        <f t="shared" si="0"/>
        <v>2400</v>
      </c>
      <c r="G38" s="36">
        <v>2900</v>
      </c>
      <c r="H38" s="36">
        <v>2760</v>
      </c>
      <c r="I38" s="53"/>
      <c r="J38" s="62">
        <f t="shared" si="2"/>
        <v>2760</v>
      </c>
      <c r="K38" s="38" t="s">
        <v>102</v>
      </c>
    </row>
    <row r="39" spans="6:10" s="4" customFormat="1" ht="19.5" customHeight="1" thickBot="1">
      <c r="F39" s="65">
        <f>SUM(F4:F38)</f>
        <v>173700</v>
      </c>
      <c r="G39" s="66">
        <f>SUM(G4:G38)</f>
        <v>186819</v>
      </c>
      <c r="H39" s="66">
        <f>SUM(H4:H38)</f>
        <v>181585</v>
      </c>
      <c r="J39" s="66">
        <f>SUM(J4:J38)</f>
        <v>199755</v>
      </c>
    </row>
    <row r="40" spans="1:11" s="4" customFormat="1" ht="19.5" customHeight="1">
      <c r="A40" s="26"/>
      <c r="B40" s="27" t="s">
        <v>51</v>
      </c>
      <c r="C40" s="28"/>
      <c r="D40" s="28"/>
      <c r="E40" s="28"/>
      <c r="F40" s="55"/>
      <c r="G40" s="28"/>
      <c r="H40" s="28"/>
      <c r="I40" s="28"/>
      <c r="J40" s="28"/>
      <c r="K40" s="29"/>
    </row>
    <row r="41" spans="1:11" s="4" customFormat="1" ht="19.5" customHeight="1">
      <c r="A41" s="30">
        <v>24</v>
      </c>
      <c r="B41" s="5" t="s">
        <v>27</v>
      </c>
      <c r="C41" s="6" t="s">
        <v>64</v>
      </c>
      <c r="D41" s="6">
        <v>1</v>
      </c>
      <c r="E41" s="7">
        <v>6000</v>
      </c>
      <c r="F41" s="56">
        <f>SUM(D41*E41)</f>
        <v>6000</v>
      </c>
      <c r="G41" s="22">
        <v>6000</v>
      </c>
      <c r="H41" s="22">
        <v>6000</v>
      </c>
      <c r="I41" s="18"/>
      <c r="J41" s="20">
        <f>SUM(F41)*1.15</f>
        <v>6899.999999999999</v>
      </c>
      <c r="K41" s="31" t="s">
        <v>70</v>
      </c>
    </row>
    <row r="42" spans="1:11" s="4" customFormat="1" ht="19.5" customHeight="1">
      <c r="A42" s="30">
        <v>25</v>
      </c>
      <c r="B42" s="5" t="s">
        <v>28</v>
      </c>
      <c r="C42" s="6" t="s">
        <v>64</v>
      </c>
      <c r="D42" s="6">
        <v>9</v>
      </c>
      <c r="E42" s="7">
        <v>1000</v>
      </c>
      <c r="F42" s="56">
        <f>SUM(D42*E42)</f>
        <v>9000</v>
      </c>
      <c r="G42" s="22">
        <f>SUM(I43:I47)</f>
        <v>6500</v>
      </c>
      <c r="H42" s="22">
        <v>6500</v>
      </c>
      <c r="I42" s="18"/>
      <c r="J42" s="20">
        <f>SUM(F42)*1.15</f>
        <v>10350</v>
      </c>
      <c r="K42" s="31"/>
    </row>
    <row r="43" spans="1:11" s="4" customFormat="1" ht="19.5" customHeight="1">
      <c r="A43" s="30"/>
      <c r="B43" s="5"/>
      <c r="C43" s="6"/>
      <c r="D43" s="6"/>
      <c r="E43" s="7"/>
      <c r="F43" s="60" t="s">
        <v>99</v>
      </c>
      <c r="G43" s="20"/>
      <c r="H43" s="20"/>
      <c r="I43" s="19">
        <v>1500</v>
      </c>
      <c r="J43" s="20"/>
      <c r="K43" s="31" t="s">
        <v>125</v>
      </c>
    </row>
    <row r="44" spans="1:11" s="4" customFormat="1" ht="19.5" customHeight="1">
      <c r="A44" s="30"/>
      <c r="B44" s="5"/>
      <c r="C44" s="6"/>
      <c r="D44" s="6"/>
      <c r="E44" s="7"/>
      <c r="F44" s="60" t="s">
        <v>98</v>
      </c>
      <c r="G44" s="20"/>
      <c r="H44" s="20"/>
      <c r="I44" s="19">
        <v>1500</v>
      </c>
      <c r="J44" s="20"/>
      <c r="K44" s="31" t="s">
        <v>125</v>
      </c>
    </row>
    <row r="45" spans="1:11" s="4" customFormat="1" ht="19.5" customHeight="1">
      <c r="A45" s="30"/>
      <c r="B45" s="5"/>
      <c r="C45" s="6"/>
      <c r="D45" s="6"/>
      <c r="E45" s="7"/>
      <c r="F45" s="60" t="s">
        <v>100</v>
      </c>
      <c r="G45" s="20"/>
      <c r="H45" s="20"/>
      <c r="I45" s="19">
        <v>1000</v>
      </c>
      <c r="J45" s="20"/>
      <c r="K45" s="31" t="s">
        <v>71</v>
      </c>
    </row>
    <row r="46" spans="1:11" s="4" customFormat="1" ht="19.5" customHeight="1">
      <c r="A46" s="30"/>
      <c r="B46" s="5"/>
      <c r="C46" s="6"/>
      <c r="D46" s="6"/>
      <c r="E46" s="7"/>
      <c r="F46" s="60" t="s">
        <v>91</v>
      </c>
      <c r="G46" s="20"/>
      <c r="H46" s="20"/>
      <c r="I46" s="19">
        <v>1500</v>
      </c>
      <c r="J46" s="64"/>
      <c r="K46" s="31" t="s">
        <v>72</v>
      </c>
    </row>
    <row r="47" spans="1:11" s="4" customFormat="1" ht="19.5" customHeight="1">
      <c r="A47" s="30"/>
      <c r="B47" s="5"/>
      <c r="C47" s="6"/>
      <c r="D47" s="6"/>
      <c r="E47" s="7"/>
      <c r="F47" s="60" t="s">
        <v>91</v>
      </c>
      <c r="G47" s="20"/>
      <c r="H47" s="20"/>
      <c r="I47" s="19">
        <v>1000</v>
      </c>
      <c r="J47" s="20"/>
      <c r="K47" s="31" t="s">
        <v>72</v>
      </c>
    </row>
    <row r="48" spans="1:11" s="4" customFormat="1" ht="19.5" customHeight="1">
      <c r="A48" s="30">
        <v>26</v>
      </c>
      <c r="B48" s="5" t="s">
        <v>29</v>
      </c>
      <c r="C48" s="6" t="s">
        <v>64</v>
      </c>
      <c r="D48" s="6">
        <v>6</v>
      </c>
      <c r="E48" s="7">
        <v>1000</v>
      </c>
      <c r="F48" s="56">
        <f>SUM(D48*E48)</f>
        <v>6000</v>
      </c>
      <c r="G48" s="22">
        <f>SUM(I49:I51)</f>
        <v>6600</v>
      </c>
      <c r="H48" s="22">
        <v>6600</v>
      </c>
      <c r="I48" s="18"/>
      <c r="J48" s="20">
        <f>SUM(F48)*1.15</f>
        <v>6899.999999999999</v>
      </c>
      <c r="K48" s="31"/>
    </row>
    <row r="49" spans="1:11" s="4" customFormat="1" ht="19.5" customHeight="1">
      <c r="A49" s="30"/>
      <c r="B49" s="5"/>
      <c r="C49" s="6"/>
      <c r="D49" s="6"/>
      <c r="E49" s="7"/>
      <c r="F49" s="60" t="s">
        <v>73</v>
      </c>
      <c r="G49" s="20"/>
      <c r="H49" s="20"/>
      <c r="I49" s="19">
        <v>4300</v>
      </c>
      <c r="J49" s="20"/>
      <c r="K49" s="31" t="s">
        <v>73</v>
      </c>
    </row>
    <row r="50" spans="1:11" s="4" customFormat="1" ht="19.5" customHeight="1">
      <c r="A50" s="30"/>
      <c r="B50" s="5"/>
      <c r="C50" s="6"/>
      <c r="D50" s="6"/>
      <c r="E50" s="7"/>
      <c r="F50" s="60" t="s">
        <v>91</v>
      </c>
      <c r="G50" s="20"/>
      <c r="H50" s="20"/>
      <c r="I50" s="19">
        <v>1000</v>
      </c>
      <c r="J50" s="20"/>
      <c r="K50" s="31" t="s">
        <v>72</v>
      </c>
    </row>
    <row r="51" spans="1:11" s="4" customFormat="1" ht="19.5" customHeight="1">
      <c r="A51" s="30"/>
      <c r="B51" s="5"/>
      <c r="C51" s="6"/>
      <c r="D51" s="6"/>
      <c r="E51" s="7"/>
      <c r="F51" s="60" t="s">
        <v>87</v>
      </c>
      <c r="G51" s="20"/>
      <c r="H51" s="20"/>
      <c r="I51" s="19">
        <v>1300</v>
      </c>
      <c r="J51" s="20"/>
      <c r="K51" s="31" t="s">
        <v>122</v>
      </c>
    </row>
    <row r="52" spans="1:11" s="4" customFormat="1" ht="19.5" customHeight="1">
      <c r="A52" s="30">
        <v>27</v>
      </c>
      <c r="B52" s="5" t="s">
        <v>30</v>
      </c>
      <c r="C52" s="6" t="s">
        <v>64</v>
      </c>
      <c r="D52" s="6">
        <v>1</v>
      </c>
      <c r="E52" s="7">
        <v>2000</v>
      </c>
      <c r="F52" s="61">
        <f>SUM(D52*E52)</f>
        <v>2000</v>
      </c>
      <c r="G52" s="22">
        <f>SUM(I53:I54)</f>
        <v>2300</v>
      </c>
      <c r="H52" s="22">
        <v>2300</v>
      </c>
      <c r="I52" s="19"/>
      <c r="J52" s="20">
        <v>2300</v>
      </c>
      <c r="K52" s="31"/>
    </row>
    <row r="53" spans="1:11" s="4" customFormat="1" ht="19.5" customHeight="1">
      <c r="A53" s="30"/>
      <c r="B53" s="5"/>
      <c r="C53" s="6"/>
      <c r="D53" s="6"/>
      <c r="E53" s="7"/>
      <c r="F53" s="20" t="s">
        <v>134</v>
      </c>
      <c r="G53" s="20"/>
      <c r="H53" s="20"/>
      <c r="I53" s="19">
        <v>2000</v>
      </c>
      <c r="J53" s="20"/>
      <c r="K53" s="31" t="s">
        <v>124</v>
      </c>
    </row>
    <row r="54" spans="1:11" s="4" customFormat="1" ht="19.5" customHeight="1" thickBot="1">
      <c r="A54" s="32"/>
      <c r="B54" s="33"/>
      <c r="C54" s="34"/>
      <c r="D54" s="34"/>
      <c r="E54" s="35"/>
      <c r="F54" s="62" t="s">
        <v>135</v>
      </c>
      <c r="G54" s="62"/>
      <c r="H54" s="62"/>
      <c r="I54" s="91">
        <v>300</v>
      </c>
      <c r="J54" s="62"/>
      <c r="K54" s="38" t="s">
        <v>135</v>
      </c>
    </row>
    <row r="55" spans="1:10" s="4" customFormat="1" ht="19.5" customHeight="1" thickBot="1">
      <c r="A55" s="39"/>
      <c r="B55" s="40" t="s">
        <v>121</v>
      </c>
      <c r="F55" s="58"/>
      <c r="J55" s="87"/>
    </row>
    <row r="56" spans="1:11" s="4" customFormat="1" ht="19.5" customHeight="1">
      <c r="A56" s="26">
        <v>28</v>
      </c>
      <c r="B56" s="68" t="s">
        <v>31</v>
      </c>
      <c r="C56" s="42" t="s">
        <v>64</v>
      </c>
      <c r="D56" s="42">
        <v>4</v>
      </c>
      <c r="E56" s="43">
        <v>1000</v>
      </c>
      <c r="F56" s="59">
        <f>SUM(D56*E56)</f>
        <v>4000</v>
      </c>
      <c r="G56" s="69">
        <f>SUM(I57:I61)</f>
        <v>4896</v>
      </c>
      <c r="H56" s="69">
        <v>4600</v>
      </c>
      <c r="I56" s="45"/>
      <c r="J56" s="63">
        <f>SUM(F56)*1.15</f>
        <v>4600</v>
      </c>
      <c r="K56" s="29"/>
    </row>
    <row r="57" spans="1:11" s="4" customFormat="1" ht="19.5" customHeight="1">
      <c r="A57" s="30"/>
      <c r="B57" s="23"/>
      <c r="C57" s="6"/>
      <c r="D57" s="6"/>
      <c r="E57" s="7"/>
      <c r="F57" s="84" t="s">
        <v>78</v>
      </c>
      <c r="G57" s="20"/>
      <c r="H57" s="20"/>
      <c r="I57" s="83">
        <v>576</v>
      </c>
      <c r="J57" s="20"/>
      <c r="K57" s="31" t="s">
        <v>126</v>
      </c>
    </row>
    <row r="58" spans="1:11" s="4" customFormat="1" ht="19.5" customHeight="1">
      <c r="A58" s="30"/>
      <c r="B58" s="23"/>
      <c r="C58" s="6"/>
      <c r="D58" s="6"/>
      <c r="E58" s="7"/>
      <c r="F58" s="84" t="s">
        <v>79</v>
      </c>
      <c r="G58" s="20"/>
      <c r="H58" s="20"/>
      <c r="I58" s="83">
        <v>1200</v>
      </c>
      <c r="J58" s="20"/>
      <c r="K58" s="31" t="s">
        <v>126</v>
      </c>
    </row>
    <row r="59" spans="1:11" s="4" customFormat="1" ht="19.5" customHeight="1">
      <c r="A59" s="30"/>
      <c r="B59" s="23"/>
      <c r="C59" s="6"/>
      <c r="D59" s="6"/>
      <c r="E59" s="7"/>
      <c r="F59" s="84" t="s">
        <v>80</v>
      </c>
      <c r="G59" s="20"/>
      <c r="H59" s="20"/>
      <c r="I59" s="83">
        <v>1000</v>
      </c>
      <c r="J59" s="20"/>
      <c r="K59" s="31" t="s">
        <v>126</v>
      </c>
    </row>
    <row r="60" spans="1:11" s="4" customFormat="1" ht="19.5" customHeight="1">
      <c r="A60" s="30"/>
      <c r="B60" s="23"/>
      <c r="C60" s="6"/>
      <c r="D60" s="6"/>
      <c r="E60" s="7"/>
      <c r="F60" s="84" t="s">
        <v>81</v>
      </c>
      <c r="G60" s="20"/>
      <c r="H60" s="20"/>
      <c r="I60" s="83">
        <v>680</v>
      </c>
      <c r="J60" s="20"/>
      <c r="K60" s="31" t="s">
        <v>126</v>
      </c>
    </row>
    <row r="61" spans="1:11" s="4" customFormat="1" ht="19.5" customHeight="1">
      <c r="A61" s="30"/>
      <c r="B61" s="23"/>
      <c r="C61" s="6"/>
      <c r="D61" s="6"/>
      <c r="E61" s="7"/>
      <c r="F61" s="84" t="s">
        <v>79</v>
      </c>
      <c r="G61" s="20"/>
      <c r="H61" s="20"/>
      <c r="I61" s="83">
        <v>1440</v>
      </c>
      <c r="J61" s="20"/>
      <c r="K61" s="31" t="s">
        <v>126</v>
      </c>
    </row>
    <row r="62" spans="1:11" s="4" customFormat="1" ht="19.5" customHeight="1">
      <c r="A62" s="30">
        <v>29</v>
      </c>
      <c r="B62" s="23" t="s">
        <v>32</v>
      </c>
      <c r="C62" s="6" t="s">
        <v>64</v>
      </c>
      <c r="D62" s="6">
        <v>2</v>
      </c>
      <c r="E62" s="7">
        <v>1000</v>
      </c>
      <c r="F62" s="56">
        <f>SUM(D62*E62)</f>
        <v>2000</v>
      </c>
      <c r="G62" s="22">
        <f>SUM(I63:I66)</f>
        <v>2472</v>
      </c>
      <c r="H62" s="22">
        <v>2300</v>
      </c>
      <c r="I62" s="18"/>
      <c r="J62" s="20">
        <f>SUM(F62)*1.15</f>
        <v>2300</v>
      </c>
      <c r="K62" s="31"/>
    </row>
    <row r="63" spans="1:11" s="4" customFormat="1" ht="19.5" customHeight="1">
      <c r="A63" s="30"/>
      <c r="B63" s="23"/>
      <c r="C63" s="6"/>
      <c r="D63" s="6"/>
      <c r="E63" s="7"/>
      <c r="F63" s="84" t="s">
        <v>79</v>
      </c>
      <c r="G63" s="20"/>
      <c r="H63" s="20"/>
      <c r="I63" s="83">
        <v>928</v>
      </c>
      <c r="J63" s="20"/>
      <c r="K63" s="31" t="s">
        <v>126</v>
      </c>
    </row>
    <row r="64" spans="1:11" s="4" customFormat="1" ht="19.5" customHeight="1">
      <c r="A64" s="30"/>
      <c r="B64" s="23"/>
      <c r="C64" s="6"/>
      <c r="D64" s="6"/>
      <c r="E64" s="7"/>
      <c r="F64" s="84" t="s">
        <v>82</v>
      </c>
      <c r="G64" s="20"/>
      <c r="H64" s="20"/>
      <c r="I64" s="83">
        <v>424</v>
      </c>
      <c r="J64" s="20"/>
      <c r="K64" s="31" t="s">
        <v>126</v>
      </c>
    </row>
    <row r="65" spans="1:11" s="4" customFormat="1" ht="19.5" customHeight="1">
      <c r="A65" s="30"/>
      <c r="B65" s="23"/>
      <c r="C65" s="6"/>
      <c r="D65" s="6"/>
      <c r="E65" s="7"/>
      <c r="F65" s="84" t="s">
        <v>85</v>
      </c>
      <c r="G65" s="20"/>
      <c r="H65" s="20"/>
      <c r="I65" s="83">
        <v>440</v>
      </c>
      <c r="J65" s="20"/>
      <c r="K65" s="31" t="s">
        <v>126</v>
      </c>
    </row>
    <row r="66" spans="1:11" s="4" customFormat="1" ht="19.5" customHeight="1">
      <c r="A66" s="30"/>
      <c r="B66" s="23"/>
      <c r="C66" s="6"/>
      <c r="D66" s="6"/>
      <c r="E66" s="7"/>
      <c r="F66" s="84" t="s">
        <v>83</v>
      </c>
      <c r="G66" s="20"/>
      <c r="H66" s="20"/>
      <c r="I66" s="83">
        <v>680</v>
      </c>
      <c r="J66" s="20"/>
      <c r="K66" s="31" t="s">
        <v>126</v>
      </c>
    </row>
    <row r="67" spans="1:11" s="4" customFormat="1" ht="19.5" customHeight="1">
      <c r="A67" s="30">
        <v>30</v>
      </c>
      <c r="B67" s="23" t="s">
        <v>33</v>
      </c>
      <c r="C67" s="6" t="s">
        <v>64</v>
      </c>
      <c r="D67" s="6">
        <v>2</v>
      </c>
      <c r="E67" s="7">
        <v>1000</v>
      </c>
      <c r="F67" s="56">
        <f>SUM(D67*E67)</f>
        <v>2000</v>
      </c>
      <c r="G67" s="22">
        <f>SUM(I68:I71)</f>
        <v>1744</v>
      </c>
      <c r="H67" s="22">
        <v>1744</v>
      </c>
      <c r="I67" s="18"/>
      <c r="J67" s="20">
        <f>SUM(F67)*1.15</f>
        <v>2300</v>
      </c>
      <c r="K67" s="31"/>
    </row>
    <row r="68" spans="1:11" s="4" customFormat="1" ht="19.5" customHeight="1">
      <c r="A68" s="30"/>
      <c r="B68" s="23"/>
      <c r="C68" s="6"/>
      <c r="D68" s="6"/>
      <c r="E68" s="7"/>
      <c r="F68" s="84" t="s">
        <v>80</v>
      </c>
      <c r="G68" s="20"/>
      <c r="H68" s="20"/>
      <c r="I68" s="83">
        <v>304</v>
      </c>
      <c r="J68" s="20"/>
      <c r="K68" s="31" t="s">
        <v>126</v>
      </c>
    </row>
    <row r="69" spans="1:11" s="4" customFormat="1" ht="19.5" customHeight="1">
      <c r="A69" s="30"/>
      <c r="B69" s="23"/>
      <c r="C69" s="6"/>
      <c r="D69" s="6"/>
      <c r="E69" s="7"/>
      <c r="F69" s="84" t="s">
        <v>93</v>
      </c>
      <c r="G69" s="20"/>
      <c r="H69" s="20"/>
      <c r="I69" s="83">
        <v>736</v>
      </c>
      <c r="J69" s="20"/>
      <c r="K69" s="31" t="s">
        <v>126</v>
      </c>
    </row>
    <row r="70" spans="1:11" s="4" customFormat="1" ht="19.5" customHeight="1">
      <c r="A70" s="30"/>
      <c r="B70" s="23"/>
      <c r="C70" s="6"/>
      <c r="D70" s="6"/>
      <c r="E70" s="7"/>
      <c r="F70" s="84" t="s">
        <v>81</v>
      </c>
      <c r="G70" s="20"/>
      <c r="H70" s="20"/>
      <c r="I70" s="83">
        <v>400</v>
      </c>
      <c r="J70" s="20"/>
      <c r="K70" s="31" t="s">
        <v>126</v>
      </c>
    </row>
    <row r="71" spans="1:11" s="4" customFormat="1" ht="19.5" customHeight="1">
      <c r="A71" s="30"/>
      <c r="B71" s="23"/>
      <c r="C71" s="6"/>
      <c r="D71" s="6"/>
      <c r="E71" s="7"/>
      <c r="F71" s="84" t="s">
        <v>83</v>
      </c>
      <c r="G71" s="20"/>
      <c r="H71" s="20"/>
      <c r="I71" s="83">
        <v>304</v>
      </c>
      <c r="J71" s="20"/>
      <c r="K71" s="31" t="s">
        <v>126</v>
      </c>
    </row>
    <row r="72" spans="1:11" s="4" customFormat="1" ht="19.5" customHeight="1">
      <c r="A72" s="30">
        <v>31</v>
      </c>
      <c r="B72" s="23" t="s">
        <v>92</v>
      </c>
      <c r="C72" s="6" t="s">
        <v>64</v>
      </c>
      <c r="D72" s="6">
        <v>2</v>
      </c>
      <c r="E72" s="7">
        <v>1000</v>
      </c>
      <c r="F72" s="56">
        <f>SUM(D72*E72)</f>
        <v>2000</v>
      </c>
      <c r="G72" s="22">
        <f>SUM(I73:I74)</f>
        <v>2064</v>
      </c>
      <c r="H72" s="22">
        <v>2064</v>
      </c>
      <c r="I72" s="18"/>
      <c r="J72" s="20">
        <f>SUM(F72)*1.15</f>
        <v>2300</v>
      </c>
      <c r="K72" s="31"/>
    </row>
    <row r="73" spans="1:11" s="4" customFormat="1" ht="19.5" customHeight="1">
      <c r="A73" s="30"/>
      <c r="B73" s="23"/>
      <c r="C73" s="6"/>
      <c r="D73" s="6"/>
      <c r="E73" s="7"/>
      <c r="F73" s="84" t="s">
        <v>81</v>
      </c>
      <c r="G73" s="20"/>
      <c r="H73" s="20"/>
      <c r="I73" s="83">
        <v>1240</v>
      </c>
      <c r="J73" s="20"/>
      <c r="K73" s="31" t="s">
        <v>126</v>
      </c>
    </row>
    <row r="74" spans="1:11" s="4" customFormat="1" ht="19.5" customHeight="1">
      <c r="A74" s="30"/>
      <c r="B74" s="23"/>
      <c r="C74" s="6"/>
      <c r="D74" s="6"/>
      <c r="E74" s="7"/>
      <c r="F74" s="84" t="s">
        <v>80</v>
      </c>
      <c r="G74" s="20"/>
      <c r="H74" s="20"/>
      <c r="I74" s="83">
        <v>824</v>
      </c>
      <c r="J74" s="20"/>
      <c r="K74" s="31" t="s">
        <v>126</v>
      </c>
    </row>
    <row r="75" spans="1:11" s="4" customFormat="1" ht="19.5" customHeight="1">
      <c r="A75" s="30">
        <v>32</v>
      </c>
      <c r="B75" s="23" t="s">
        <v>34</v>
      </c>
      <c r="C75" s="6" t="s">
        <v>64</v>
      </c>
      <c r="D75" s="6">
        <v>1</v>
      </c>
      <c r="E75" s="7">
        <v>1000</v>
      </c>
      <c r="F75" s="56">
        <f>SUM(D75*E75)</f>
        <v>1000</v>
      </c>
      <c r="G75" s="22">
        <v>0</v>
      </c>
      <c r="H75" s="22">
        <v>0</v>
      </c>
      <c r="I75" s="18"/>
      <c r="J75" s="20">
        <f>SUM(F75)*1.15</f>
        <v>1150</v>
      </c>
      <c r="K75" s="31"/>
    </row>
    <row r="76" spans="1:11" s="4" customFormat="1" ht="19.5" customHeight="1">
      <c r="A76" s="30"/>
      <c r="B76" s="23"/>
      <c r="C76" s="6"/>
      <c r="D76" s="6"/>
      <c r="E76" s="7"/>
      <c r="F76" s="56"/>
      <c r="G76" s="20"/>
      <c r="H76" s="20"/>
      <c r="I76" s="18"/>
      <c r="J76" s="20"/>
      <c r="K76" s="31"/>
    </row>
    <row r="77" spans="1:11" s="4" customFormat="1" ht="19.5" customHeight="1">
      <c r="A77" s="30">
        <v>33</v>
      </c>
      <c r="B77" s="23" t="s">
        <v>35</v>
      </c>
      <c r="C77" s="6" t="s">
        <v>64</v>
      </c>
      <c r="D77" s="6">
        <v>1</v>
      </c>
      <c r="E77" s="7">
        <v>1500</v>
      </c>
      <c r="F77" s="56">
        <f>SUM(D77*E77)</f>
        <v>1500</v>
      </c>
      <c r="G77" s="24">
        <v>996</v>
      </c>
      <c r="H77" s="24">
        <v>996</v>
      </c>
      <c r="I77" s="18"/>
      <c r="J77" s="20">
        <f>SUM(F77)*1.15</f>
        <v>1724.9999999999998</v>
      </c>
      <c r="K77" s="31"/>
    </row>
    <row r="78" spans="1:11" s="4" customFormat="1" ht="19.5" customHeight="1">
      <c r="A78" s="30"/>
      <c r="B78" s="23"/>
      <c r="C78" s="6"/>
      <c r="D78" s="6"/>
      <c r="E78" s="7"/>
      <c r="F78" s="56" t="s">
        <v>79</v>
      </c>
      <c r="G78" s="20"/>
      <c r="H78" s="20"/>
      <c r="I78" s="83">
        <v>996</v>
      </c>
      <c r="J78" s="20"/>
      <c r="K78" s="31" t="s">
        <v>126</v>
      </c>
    </row>
    <row r="79" spans="1:11" s="4" customFormat="1" ht="19.5" customHeight="1">
      <c r="A79" s="30">
        <v>34</v>
      </c>
      <c r="B79" s="23" t="s">
        <v>36</v>
      </c>
      <c r="C79" s="6" t="s">
        <v>64</v>
      </c>
      <c r="D79" s="6">
        <v>44</v>
      </c>
      <c r="E79" s="7">
        <v>100</v>
      </c>
      <c r="F79" s="56">
        <f>SUM(D79*E79)</f>
        <v>4400</v>
      </c>
      <c r="G79" s="22">
        <f>SUM(I80:I81)</f>
        <v>4840</v>
      </c>
      <c r="H79" s="22">
        <v>4840</v>
      </c>
      <c r="I79" s="18"/>
      <c r="J79" s="20">
        <f>SUM(F79)*1.15</f>
        <v>5060</v>
      </c>
      <c r="K79" s="31"/>
    </row>
    <row r="80" spans="1:11" s="4" customFormat="1" ht="19.5" customHeight="1">
      <c r="A80" s="30"/>
      <c r="B80" s="23"/>
      <c r="C80" s="6"/>
      <c r="D80" s="6"/>
      <c r="E80" s="7"/>
      <c r="F80" s="56" t="s">
        <v>136</v>
      </c>
      <c r="G80" s="20"/>
      <c r="H80" s="20"/>
      <c r="I80" s="83">
        <v>4786</v>
      </c>
      <c r="J80" s="20"/>
      <c r="K80" s="31" t="s">
        <v>127</v>
      </c>
    </row>
    <row r="81" spans="1:11" s="4" customFormat="1" ht="19.5" customHeight="1">
      <c r="A81" s="30"/>
      <c r="B81" s="23"/>
      <c r="C81" s="6"/>
      <c r="D81" s="6"/>
      <c r="E81" s="7"/>
      <c r="F81" s="56" t="s">
        <v>137</v>
      </c>
      <c r="G81" s="20"/>
      <c r="H81" s="20"/>
      <c r="I81" s="83">
        <v>54</v>
      </c>
      <c r="J81" s="20"/>
      <c r="K81" s="31" t="s">
        <v>127</v>
      </c>
    </row>
    <row r="82" spans="1:11" s="4" customFormat="1" ht="19.5" customHeight="1">
      <c r="A82" s="30">
        <v>35</v>
      </c>
      <c r="B82" s="23" t="s">
        <v>37</v>
      </c>
      <c r="C82" s="6" t="s">
        <v>64</v>
      </c>
      <c r="D82" s="6">
        <v>2</v>
      </c>
      <c r="E82" s="7">
        <v>2200</v>
      </c>
      <c r="F82" s="56">
        <f>SUM(D82*E82)</f>
        <v>4400</v>
      </c>
      <c r="G82" s="24">
        <v>1500</v>
      </c>
      <c r="H82" s="24">
        <v>1500</v>
      </c>
      <c r="I82" s="18"/>
      <c r="J82" s="20">
        <f>SUM(F82)*1.15</f>
        <v>5060</v>
      </c>
      <c r="K82" s="31"/>
    </row>
    <row r="83" spans="1:11" s="4" customFormat="1" ht="19.5" customHeight="1">
      <c r="A83" s="30"/>
      <c r="B83" s="23"/>
      <c r="C83" s="6"/>
      <c r="D83" s="6"/>
      <c r="E83" s="7"/>
      <c r="F83" s="56" t="s">
        <v>110</v>
      </c>
      <c r="G83" s="20"/>
      <c r="H83" s="20"/>
      <c r="I83" s="83">
        <v>1500</v>
      </c>
      <c r="J83" s="20"/>
      <c r="K83" s="31" t="s">
        <v>126</v>
      </c>
    </row>
    <row r="84" spans="1:11" s="4" customFormat="1" ht="19.5" customHeight="1" thickBot="1">
      <c r="A84" s="32">
        <v>36</v>
      </c>
      <c r="B84" s="108" t="s">
        <v>38</v>
      </c>
      <c r="C84" s="109" t="s">
        <v>64</v>
      </c>
      <c r="D84" s="109">
        <v>1</v>
      </c>
      <c r="E84" s="110">
        <v>1500</v>
      </c>
      <c r="F84" s="111"/>
      <c r="G84" s="112"/>
      <c r="H84" s="112"/>
      <c r="I84" s="113"/>
      <c r="J84" s="114">
        <f>SUM(F84)*1.15</f>
        <v>0</v>
      </c>
      <c r="K84" s="115" t="s">
        <v>138</v>
      </c>
    </row>
    <row r="85" spans="6:10" s="4" customFormat="1" ht="19.5" customHeight="1" thickBot="1">
      <c r="F85" s="65">
        <f>SUM(F41:F84)</f>
        <v>44300</v>
      </c>
      <c r="G85" s="66">
        <f>SUM(G41:G84)</f>
        <v>39912</v>
      </c>
      <c r="H85" s="66">
        <f>SUM(H41:H84)</f>
        <v>39444</v>
      </c>
      <c r="J85" s="66">
        <f>SUM(J41:J84)</f>
        <v>50945</v>
      </c>
    </row>
    <row r="86" spans="1:11" s="4" customFormat="1" ht="19.5" customHeight="1" thickBot="1">
      <c r="A86" s="10"/>
      <c r="B86" s="78" t="s">
        <v>52</v>
      </c>
      <c r="C86" s="79"/>
      <c r="D86" s="79"/>
      <c r="E86" s="79"/>
      <c r="F86" s="80"/>
      <c r="G86" s="79"/>
      <c r="H86" s="79"/>
      <c r="I86" s="79"/>
      <c r="J86" s="79"/>
      <c r="K86" s="81"/>
    </row>
    <row r="87" spans="1:11" s="4" customFormat="1" ht="19.5" customHeight="1">
      <c r="A87" s="26">
        <v>37</v>
      </c>
      <c r="B87" s="41" t="s">
        <v>39</v>
      </c>
      <c r="C87" s="42" t="s">
        <v>64</v>
      </c>
      <c r="D87" s="42">
        <v>5</v>
      </c>
      <c r="E87" s="43">
        <v>1000</v>
      </c>
      <c r="F87" s="59">
        <f>SUM(D87*E87)</f>
        <v>5000</v>
      </c>
      <c r="G87" s="69">
        <f>SUM(I88:I92)</f>
        <v>6000</v>
      </c>
      <c r="H87" s="69">
        <v>5780</v>
      </c>
      <c r="I87" s="74"/>
      <c r="J87" s="63">
        <f>SUM(F87)*1.15</f>
        <v>5750</v>
      </c>
      <c r="K87" s="52"/>
    </row>
    <row r="88" spans="1:11" s="4" customFormat="1" ht="19.5" customHeight="1">
      <c r="A88" s="30"/>
      <c r="B88" s="5"/>
      <c r="C88" s="6"/>
      <c r="D88" s="6"/>
      <c r="E88" s="7"/>
      <c r="F88" s="56" t="s">
        <v>78</v>
      </c>
      <c r="G88" s="20"/>
      <c r="H88" s="20"/>
      <c r="I88" s="83">
        <v>3000</v>
      </c>
      <c r="J88" s="20"/>
      <c r="K88" s="31" t="s">
        <v>126</v>
      </c>
    </row>
    <row r="89" spans="1:11" s="4" customFormat="1" ht="19.5" customHeight="1">
      <c r="A89" s="30"/>
      <c r="B89" s="5"/>
      <c r="C89" s="6"/>
      <c r="D89" s="6"/>
      <c r="E89" s="7"/>
      <c r="F89" s="56" t="s">
        <v>79</v>
      </c>
      <c r="G89" s="20"/>
      <c r="H89" s="20"/>
      <c r="I89" s="83">
        <v>1000</v>
      </c>
      <c r="J89" s="20"/>
      <c r="K89" s="31" t="s">
        <v>126</v>
      </c>
    </row>
    <row r="90" spans="1:11" s="4" customFormat="1" ht="19.5" customHeight="1">
      <c r="A90" s="30"/>
      <c r="B90" s="5"/>
      <c r="C90" s="6"/>
      <c r="D90" s="6"/>
      <c r="E90" s="7"/>
      <c r="F90" s="56" t="s">
        <v>80</v>
      </c>
      <c r="G90" s="20"/>
      <c r="H90" s="20"/>
      <c r="I90" s="83">
        <v>1000</v>
      </c>
      <c r="J90" s="20"/>
      <c r="K90" s="31" t="s">
        <v>126</v>
      </c>
    </row>
    <row r="91" spans="1:11" s="4" customFormat="1" ht="19.5" customHeight="1">
      <c r="A91" s="30"/>
      <c r="B91" s="5"/>
      <c r="C91" s="6"/>
      <c r="D91" s="6"/>
      <c r="E91" s="7"/>
      <c r="F91" s="56" t="s">
        <v>81</v>
      </c>
      <c r="G91" s="20"/>
      <c r="H91" s="20"/>
      <c r="I91" s="83">
        <v>1000</v>
      </c>
      <c r="J91" s="20"/>
      <c r="K91" s="31" t="s">
        <v>126</v>
      </c>
    </row>
    <row r="92" spans="1:11" s="4" customFormat="1" ht="19.5" customHeight="1">
      <c r="A92" s="30"/>
      <c r="B92" s="5"/>
      <c r="C92" s="6"/>
      <c r="D92" s="6"/>
      <c r="E92" s="7"/>
      <c r="F92" s="56" t="s">
        <v>104</v>
      </c>
      <c r="G92" s="20"/>
      <c r="H92" s="20"/>
      <c r="I92" s="83">
        <v>0</v>
      </c>
      <c r="J92" s="64"/>
      <c r="K92" s="85"/>
    </row>
    <row r="93" spans="1:11" s="4" customFormat="1" ht="19.5" customHeight="1">
      <c r="A93" s="30">
        <v>38</v>
      </c>
      <c r="B93" s="5" t="s">
        <v>40</v>
      </c>
      <c r="C93" s="6" t="s">
        <v>64</v>
      </c>
      <c r="D93" s="6">
        <v>5</v>
      </c>
      <c r="E93" s="7">
        <v>1000</v>
      </c>
      <c r="F93" s="56">
        <f>SUM(D93*E93)</f>
        <v>5000</v>
      </c>
      <c r="G93" s="22">
        <f>SUM(I94:I98)</f>
        <v>6000</v>
      </c>
      <c r="H93" s="22">
        <v>5750</v>
      </c>
      <c r="I93" s="83"/>
      <c r="J93" s="20">
        <f>SUM(F93)*1.15</f>
        <v>5750</v>
      </c>
      <c r="K93" s="31"/>
    </row>
    <row r="94" spans="1:11" s="4" customFormat="1" ht="19.5" customHeight="1">
      <c r="A94" s="30"/>
      <c r="B94" s="5"/>
      <c r="C94" s="6"/>
      <c r="D94" s="6"/>
      <c r="E94" s="7"/>
      <c r="F94" s="56" t="s">
        <v>79</v>
      </c>
      <c r="G94" s="82"/>
      <c r="H94" s="82"/>
      <c r="I94" s="83">
        <v>1000</v>
      </c>
      <c r="J94" s="20"/>
      <c r="K94" s="31" t="s">
        <v>126</v>
      </c>
    </row>
    <row r="95" spans="1:11" s="4" customFormat="1" ht="19.5" customHeight="1">
      <c r="A95" s="30"/>
      <c r="B95" s="5"/>
      <c r="C95" s="6"/>
      <c r="D95" s="6"/>
      <c r="E95" s="7"/>
      <c r="F95" s="56" t="s">
        <v>84</v>
      </c>
      <c r="G95" s="82"/>
      <c r="H95" s="82"/>
      <c r="I95" s="83">
        <v>1000</v>
      </c>
      <c r="J95" s="20"/>
      <c r="K95" s="31" t="s">
        <v>126</v>
      </c>
    </row>
    <row r="96" spans="1:11" s="4" customFormat="1" ht="19.5" customHeight="1">
      <c r="A96" s="30"/>
      <c r="B96" s="5"/>
      <c r="C96" s="6"/>
      <c r="D96" s="6"/>
      <c r="E96" s="7"/>
      <c r="F96" s="56" t="s">
        <v>82</v>
      </c>
      <c r="G96" s="82"/>
      <c r="H96" s="82"/>
      <c r="I96" s="83">
        <v>1000</v>
      </c>
      <c r="J96" s="20"/>
      <c r="K96" s="31" t="s">
        <v>126</v>
      </c>
    </row>
    <row r="97" spans="1:11" s="4" customFormat="1" ht="19.5" customHeight="1">
      <c r="A97" s="30"/>
      <c r="B97" s="5"/>
      <c r="C97" s="6"/>
      <c r="D97" s="6"/>
      <c r="E97" s="7"/>
      <c r="F97" s="56" t="s">
        <v>83</v>
      </c>
      <c r="G97" s="82"/>
      <c r="H97" s="82"/>
      <c r="I97" s="83">
        <v>2000</v>
      </c>
      <c r="J97" s="20"/>
      <c r="K97" s="31" t="s">
        <v>126</v>
      </c>
    </row>
    <row r="98" spans="1:11" s="4" customFormat="1" ht="19.5" customHeight="1">
      <c r="A98" s="30"/>
      <c r="B98" s="5"/>
      <c r="C98" s="6"/>
      <c r="D98" s="6"/>
      <c r="E98" s="7"/>
      <c r="F98" s="56" t="s">
        <v>85</v>
      </c>
      <c r="G98" s="82"/>
      <c r="H98" s="82"/>
      <c r="I98" s="83">
        <v>1000</v>
      </c>
      <c r="J98" s="20"/>
      <c r="K98" s="31" t="s">
        <v>126</v>
      </c>
    </row>
    <row r="99" spans="1:11" s="4" customFormat="1" ht="19.5" customHeight="1">
      <c r="A99" s="30">
        <v>39</v>
      </c>
      <c r="B99" s="5" t="s">
        <v>41</v>
      </c>
      <c r="C99" s="6" t="s">
        <v>64</v>
      </c>
      <c r="D99" s="6">
        <v>3</v>
      </c>
      <c r="E99" s="7">
        <v>1000</v>
      </c>
      <c r="F99" s="56">
        <f>SUM(D99*E99)</f>
        <v>3000</v>
      </c>
      <c r="G99" s="22">
        <f>SUM(I100:I102)</f>
        <v>4000</v>
      </c>
      <c r="H99" s="22">
        <v>3450</v>
      </c>
      <c r="I99" s="83"/>
      <c r="J99" s="20">
        <f>SUM(F99)*1.15</f>
        <v>3449.9999999999995</v>
      </c>
      <c r="K99" s="31"/>
    </row>
    <row r="100" spans="1:11" s="4" customFormat="1" ht="19.5" customHeight="1">
      <c r="A100" s="30"/>
      <c r="B100" s="5"/>
      <c r="C100" s="6"/>
      <c r="D100" s="6"/>
      <c r="E100" s="7"/>
      <c r="F100" s="56" t="s">
        <v>80</v>
      </c>
      <c r="G100" s="82"/>
      <c r="H100" s="82"/>
      <c r="I100" s="83">
        <v>2000</v>
      </c>
      <c r="J100" s="20"/>
      <c r="K100" s="31" t="s">
        <v>126</v>
      </c>
    </row>
    <row r="101" spans="1:11" s="4" customFormat="1" ht="19.5" customHeight="1">
      <c r="A101" s="30"/>
      <c r="B101" s="5"/>
      <c r="C101" s="6"/>
      <c r="D101" s="6"/>
      <c r="E101" s="7"/>
      <c r="F101" s="56" t="s">
        <v>81</v>
      </c>
      <c r="G101" s="82"/>
      <c r="H101" s="82"/>
      <c r="I101" s="83">
        <v>1000</v>
      </c>
      <c r="J101" s="20"/>
      <c r="K101" s="31" t="s">
        <v>126</v>
      </c>
    </row>
    <row r="102" spans="1:11" s="4" customFormat="1" ht="19.5" customHeight="1">
      <c r="A102" s="30"/>
      <c r="B102" s="5"/>
      <c r="C102" s="6"/>
      <c r="D102" s="6"/>
      <c r="E102" s="7"/>
      <c r="F102" s="56" t="s">
        <v>105</v>
      </c>
      <c r="G102" s="82"/>
      <c r="H102" s="82"/>
      <c r="I102" s="83">
        <v>1000</v>
      </c>
      <c r="J102" s="20"/>
      <c r="K102" s="31" t="s">
        <v>126</v>
      </c>
    </row>
    <row r="103" spans="1:11" s="4" customFormat="1" ht="19.5" customHeight="1">
      <c r="A103" s="30">
        <v>40</v>
      </c>
      <c r="B103" s="5" t="s">
        <v>42</v>
      </c>
      <c r="C103" s="6" t="s">
        <v>64</v>
      </c>
      <c r="D103" s="6">
        <v>3</v>
      </c>
      <c r="E103" s="7">
        <v>1000</v>
      </c>
      <c r="F103" s="56">
        <f>SUM(D103*E103)</f>
        <v>3000</v>
      </c>
      <c r="G103" s="22">
        <f>SUM(I104:I106)</f>
        <v>3000</v>
      </c>
      <c r="H103" s="22">
        <v>3000</v>
      </c>
      <c r="I103" s="83"/>
      <c r="J103" s="20">
        <f>SUM(F103)*1.15</f>
        <v>3449.9999999999995</v>
      </c>
      <c r="K103" s="31"/>
    </row>
    <row r="104" spans="1:11" s="4" customFormat="1" ht="19.5" customHeight="1">
      <c r="A104" s="30"/>
      <c r="B104" s="5"/>
      <c r="C104" s="6"/>
      <c r="D104" s="6"/>
      <c r="E104" s="7"/>
      <c r="F104" s="56" t="s">
        <v>81</v>
      </c>
      <c r="G104" s="82"/>
      <c r="H104" s="82"/>
      <c r="I104" s="83">
        <v>1000</v>
      </c>
      <c r="J104" s="20"/>
      <c r="K104" s="31" t="s">
        <v>126</v>
      </c>
    </row>
    <row r="105" spans="1:11" s="4" customFormat="1" ht="19.5" customHeight="1">
      <c r="A105" s="30"/>
      <c r="B105" s="5"/>
      <c r="C105" s="6"/>
      <c r="D105" s="6"/>
      <c r="E105" s="7"/>
      <c r="F105" s="56" t="s">
        <v>80</v>
      </c>
      <c r="G105" s="82"/>
      <c r="H105" s="82"/>
      <c r="I105" s="83">
        <v>1000</v>
      </c>
      <c r="J105" s="20"/>
      <c r="K105" s="31" t="s">
        <v>126</v>
      </c>
    </row>
    <row r="106" spans="1:11" s="4" customFormat="1" ht="19.5" customHeight="1">
      <c r="A106" s="30"/>
      <c r="B106" s="5"/>
      <c r="C106" s="6"/>
      <c r="D106" s="6"/>
      <c r="E106" s="7"/>
      <c r="F106" s="56" t="s">
        <v>93</v>
      </c>
      <c r="G106" s="82"/>
      <c r="H106" s="82"/>
      <c r="I106" s="83">
        <v>1000</v>
      </c>
      <c r="J106" s="20"/>
      <c r="K106" s="31" t="s">
        <v>126</v>
      </c>
    </row>
    <row r="107" spans="1:11" s="4" customFormat="1" ht="19.5" customHeight="1">
      <c r="A107" s="30">
        <v>41</v>
      </c>
      <c r="B107" s="5" t="s">
        <v>43</v>
      </c>
      <c r="C107" s="6" t="s">
        <v>64</v>
      </c>
      <c r="D107" s="6">
        <v>3</v>
      </c>
      <c r="E107" s="7">
        <v>500</v>
      </c>
      <c r="F107" s="56">
        <f>SUM(D107*E107)</f>
        <v>1500</v>
      </c>
      <c r="G107" s="22">
        <f>SUM(I108:I109)</f>
        <v>500</v>
      </c>
      <c r="H107" s="22">
        <v>500</v>
      </c>
      <c r="I107" s="83"/>
      <c r="J107" s="20">
        <f>SUM(F107)*1.15</f>
        <v>1724.9999999999998</v>
      </c>
      <c r="K107" s="31"/>
    </row>
    <row r="108" spans="1:11" s="4" customFormat="1" ht="19.5" customHeight="1">
      <c r="A108" s="30"/>
      <c r="B108" s="5"/>
      <c r="C108" s="6"/>
      <c r="D108" s="6"/>
      <c r="E108" s="7"/>
      <c r="F108" s="56" t="s">
        <v>86</v>
      </c>
      <c r="G108" s="82"/>
      <c r="H108" s="82"/>
      <c r="I108" s="83">
        <v>500</v>
      </c>
      <c r="J108" s="20"/>
      <c r="K108" s="31" t="s">
        <v>126</v>
      </c>
    </row>
    <row r="109" spans="1:11" s="4" customFormat="1" ht="19.5" customHeight="1">
      <c r="A109" s="30"/>
      <c r="B109" s="5"/>
      <c r="C109" s="6"/>
      <c r="D109" s="6"/>
      <c r="E109" s="7"/>
      <c r="F109" s="56" t="s">
        <v>109</v>
      </c>
      <c r="G109" s="82"/>
      <c r="H109" s="82"/>
      <c r="I109" s="86"/>
      <c r="J109" s="20"/>
      <c r="K109" s="31"/>
    </row>
    <row r="110" spans="1:11" s="4" customFormat="1" ht="19.5" customHeight="1">
      <c r="A110" s="30">
        <v>42</v>
      </c>
      <c r="B110" s="5" t="s">
        <v>44</v>
      </c>
      <c r="C110" s="6" t="s">
        <v>64</v>
      </c>
      <c r="D110" s="6">
        <v>1</v>
      </c>
      <c r="E110" s="7">
        <v>3000</v>
      </c>
      <c r="F110" s="56">
        <f>SUM(D110*E110)</f>
        <v>3000</v>
      </c>
      <c r="G110" s="22">
        <v>6000</v>
      </c>
      <c r="H110" s="22">
        <v>3450</v>
      </c>
      <c r="I110" s="83"/>
      <c r="J110" s="20">
        <f>SUM(F110)*1.15</f>
        <v>3449.9999999999995</v>
      </c>
      <c r="K110" s="31"/>
    </row>
    <row r="111" spans="1:11" s="4" customFormat="1" ht="19.5" customHeight="1">
      <c r="A111" s="30"/>
      <c r="B111" s="5"/>
      <c r="C111" s="6"/>
      <c r="D111" s="6"/>
      <c r="E111" s="7"/>
      <c r="F111" s="56" t="s">
        <v>106</v>
      </c>
      <c r="G111" s="82"/>
      <c r="H111" s="82"/>
      <c r="I111" s="83">
        <v>6000</v>
      </c>
      <c r="J111" s="64"/>
      <c r="K111" s="31" t="s">
        <v>135</v>
      </c>
    </row>
    <row r="112" spans="1:11" s="4" customFormat="1" ht="19.5" customHeight="1">
      <c r="A112" s="30">
        <v>43</v>
      </c>
      <c r="B112" s="5" t="s">
        <v>45</v>
      </c>
      <c r="C112" s="6" t="s">
        <v>64</v>
      </c>
      <c r="D112" s="6">
        <v>1</v>
      </c>
      <c r="E112" s="7">
        <v>3000</v>
      </c>
      <c r="F112" s="56">
        <f>SUM(D112*E112)</f>
        <v>3000</v>
      </c>
      <c r="G112" s="22">
        <v>7000</v>
      </c>
      <c r="H112" s="22">
        <v>3450</v>
      </c>
      <c r="I112" s="83"/>
      <c r="J112" s="20">
        <f>SUM(F112)*1.15</f>
        <v>3449.9999999999995</v>
      </c>
      <c r="K112" s="31"/>
    </row>
    <row r="113" spans="1:11" s="4" customFormat="1" ht="19.5" customHeight="1">
      <c r="A113" s="30"/>
      <c r="B113" s="5"/>
      <c r="C113" s="6"/>
      <c r="D113" s="6"/>
      <c r="E113" s="7"/>
      <c r="F113" s="56" t="s">
        <v>107</v>
      </c>
      <c r="G113" s="82"/>
      <c r="H113" s="82"/>
      <c r="I113" s="83">
        <v>7000</v>
      </c>
      <c r="J113" s="20"/>
      <c r="K113" s="31" t="s">
        <v>107</v>
      </c>
    </row>
    <row r="114" spans="1:11" s="4" customFormat="1" ht="19.5" customHeight="1">
      <c r="A114" s="30">
        <v>44</v>
      </c>
      <c r="B114" s="5" t="s">
        <v>46</v>
      </c>
      <c r="C114" s="6" t="s">
        <v>64</v>
      </c>
      <c r="D114" s="6">
        <v>1</v>
      </c>
      <c r="E114" s="7">
        <v>1000</v>
      </c>
      <c r="F114" s="56">
        <f>SUM(D114*E114)</f>
        <v>1000</v>
      </c>
      <c r="G114" s="22">
        <v>1000</v>
      </c>
      <c r="H114" s="22">
        <v>1000</v>
      </c>
      <c r="I114" s="83"/>
      <c r="J114" s="20">
        <f>SUM(F114)*1.15</f>
        <v>1150</v>
      </c>
      <c r="K114" s="31"/>
    </row>
    <row r="115" spans="1:11" s="4" customFormat="1" ht="19.5" customHeight="1">
      <c r="A115" s="30"/>
      <c r="B115" s="5"/>
      <c r="C115" s="6"/>
      <c r="D115" s="6"/>
      <c r="E115" s="7"/>
      <c r="F115" s="56" t="s">
        <v>108</v>
      </c>
      <c r="G115" s="82"/>
      <c r="H115" s="82"/>
      <c r="I115" s="83">
        <v>1000</v>
      </c>
      <c r="J115" s="20"/>
      <c r="K115" s="31" t="s">
        <v>126</v>
      </c>
    </row>
    <row r="116" spans="1:11" s="4" customFormat="1" ht="19.5" customHeight="1">
      <c r="A116" s="30">
        <v>45</v>
      </c>
      <c r="B116" s="5" t="s">
        <v>47</v>
      </c>
      <c r="C116" s="6" t="s">
        <v>64</v>
      </c>
      <c r="D116" s="6">
        <v>1</v>
      </c>
      <c r="E116" s="7">
        <v>1000</v>
      </c>
      <c r="F116" s="56">
        <f>SUM(D116*E116)</f>
        <v>1000</v>
      </c>
      <c r="G116" s="22">
        <v>1000</v>
      </c>
      <c r="H116" s="22">
        <v>1000</v>
      </c>
      <c r="I116" s="83"/>
      <c r="J116" s="20">
        <f>SUM(F116)*1.15</f>
        <v>1150</v>
      </c>
      <c r="K116" s="31"/>
    </row>
    <row r="117" spans="1:11" s="4" customFormat="1" ht="19.5" customHeight="1">
      <c r="A117" s="30"/>
      <c r="B117" s="5"/>
      <c r="C117" s="6"/>
      <c r="D117" s="6"/>
      <c r="E117" s="7"/>
      <c r="F117" s="56" t="s">
        <v>84</v>
      </c>
      <c r="G117" s="82"/>
      <c r="H117" s="82"/>
      <c r="I117" s="83">
        <v>1000</v>
      </c>
      <c r="J117" s="20"/>
      <c r="K117" s="31" t="s">
        <v>126</v>
      </c>
    </row>
    <row r="118" spans="1:11" s="4" customFormat="1" ht="19.5" customHeight="1">
      <c r="A118" s="30">
        <v>46</v>
      </c>
      <c r="B118" s="5" t="s">
        <v>48</v>
      </c>
      <c r="C118" s="6" t="s">
        <v>64</v>
      </c>
      <c r="D118" s="6">
        <v>1</v>
      </c>
      <c r="E118" s="7">
        <v>1000</v>
      </c>
      <c r="F118" s="56">
        <f>SUM(D118*E118)</f>
        <v>1000</v>
      </c>
      <c r="G118" s="22">
        <v>1000</v>
      </c>
      <c r="H118" s="22">
        <v>1000</v>
      </c>
      <c r="I118" s="83"/>
      <c r="J118" s="20">
        <f>SUM(F118)*1.15</f>
        <v>1150</v>
      </c>
      <c r="K118" s="31"/>
    </row>
    <row r="119" spans="1:11" s="4" customFormat="1" ht="19.5" customHeight="1">
      <c r="A119" s="30"/>
      <c r="B119" s="5"/>
      <c r="C119" s="6"/>
      <c r="D119" s="6"/>
      <c r="E119" s="7"/>
      <c r="F119" s="56" t="s">
        <v>79</v>
      </c>
      <c r="G119" s="82"/>
      <c r="H119" s="82"/>
      <c r="I119" s="83">
        <v>1000</v>
      </c>
      <c r="J119" s="20"/>
      <c r="K119" s="31" t="s">
        <v>126</v>
      </c>
    </row>
    <row r="120" spans="1:11" s="4" customFormat="1" ht="19.5" customHeight="1">
      <c r="A120" s="30">
        <v>47</v>
      </c>
      <c r="B120" s="5" t="s">
        <v>49</v>
      </c>
      <c r="C120" s="6" t="s">
        <v>64</v>
      </c>
      <c r="D120" s="6">
        <v>6</v>
      </c>
      <c r="E120" s="7">
        <v>1000</v>
      </c>
      <c r="F120" s="56">
        <f>SUM(D120*E120)</f>
        <v>6000</v>
      </c>
      <c r="G120" s="22">
        <f>SUM(I121:I126)</f>
        <v>7000</v>
      </c>
      <c r="H120" s="22">
        <v>6900</v>
      </c>
      <c r="I120" s="83"/>
      <c r="J120" s="20">
        <f>SUM(F120)*1.15</f>
        <v>6899.999999999999</v>
      </c>
      <c r="K120" s="31"/>
    </row>
    <row r="121" spans="1:11" s="4" customFormat="1" ht="19.5" customHeight="1">
      <c r="A121" s="30"/>
      <c r="B121" s="5"/>
      <c r="C121" s="6"/>
      <c r="D121" s="6"/>
      <c r="E121" s="7"/>
      <c r="F121" s="56" t="s">
        <v>80</v>
      </c>
      <c r="G121" s="82"/>
      <c r="H121" s="82"/>
      <c r="I121" s="83">
        <v>0</v>
      </c>
      <c r="J121" s="64"/>
      <c r="K121" s="85"/>
    </row>
    <row r="122" spans="1:11" s="4" customFormat="1" ht="19.5" customHeight="1">
      <c r="A122" s="30"/>
      <c r="B122" s="5"/>
      <c r="C122" s="6"/>
      <c r="D122" s="6"/>
      <c r="E122" s="7"/>
      <c r="F122" s="56" t="s">
        <v>81</v>
      </c>
      <c r="G122" s="82"/>
      <c r="H122" s="82"/>
      <c r="I122" s="83">
        <v>1000</v>
      </c>
      <c r="J122" s="20"/>
      <c r="K122" s="31" t="s">
        <v>126</v>
      </c>
    </row>
    <row r="123" spans="1:11" s="4" customFormat="1" ht="19.5" customHeight="1">
      <c r="A123" s="30"/>
      <c r="B123" s="5"/>
      <c r="C123" s="6"/>
      <c r="D123" s="6"/>
      <c r="E123" s="7"/>
      <c r="F123" s="56" t="s">
        <v>110</v>
      </c>
      <c r="G123" s="82"/>
      <c r="H123" s="82"/>
      <c r="I123" s="83">
        <v>3000</v>
      </c>
      <c r="J123" s="20"/>
      <c r="K123" s="31" t="s">
        <v>126</v>
      </c>
    </row>
    <row r="124" spans="1:11" s="4" customFormat="1" ht="19.5" customHeight="1">
      <c r="A124" s="30"/>
      <c r="B124" s="5"/>
      <c r="C124" s="6"/>
      <c r="D124" s="6"/>
      <c r="E124" s="7"/>
      <c r="F124" s="56" t="s">
        <v>111</v>
      </c>
      <c r="G124" s="82"/>
      <c r="H124" s="82"/>
      <c r="I124" s="83">
        <v>2000</v>
      </c>
      <c r="J124" s="20"/>
      <c r="K124" s="31" t="s">
        <v>126</v>
      </c>
    </row>
    <row r="125" spans="1:11" s="4" customFormat="1" ht="19.5" customHeight="1">
      <c r="A125" s="30"/>
      <c r="B125" s="5"/>
      <c r="C125" s="6"/>
      <c r="D125" s="6"/>
      <c r="E125" s="7"/>
      <c r="F125" s="56" t="s">
        <v>105</v>
      </c>
      <c r="G125" s="82"/>
      <c r="H125" s="82"/>
      <c r="I125" s="83">
        <v>1000</v>
      </c>
      <c r="J125" s="20"/>
      <c r="K125" s="31" t="s">
        <v>126</v>
      </c>
    </row>
    <row r="126" spans="1:11" s="4" customFormat="1" ht="19.5" customHeight="1">
      <c r="A126" s="30"/>
      <c r="B126" s="5"/>
      <c r="C126" s="6"/>
      <c r="D126" s="6"/>
      <c r="E126" s="7"/>
      <c r="F126" s="56" t="s">
        <v>112</v>
      </c>
      <c r="G126" s="82"/>
      <c r="H126" s="82"/>
      <c r="I126" s="83">
        <v>0</v>
      </c>
      <c r="J126" s="20"/>
      <c r="K126" s="31"/>
    </row>
    <row r="127" spans="1:11" s="4" customFormat="1" ht="19.5" customHeight="1" thickBot="1">
      <c r="A127" s="32">
        <v>48</v>
      </c>
      <c r="B127" s="33" t="s">
        <v>50</v>
      </c>
      <c r="C127" s="34" t="s">
        <v>67</v>
      </c>
      <c r="D127" s="34">
        <v>1</v>
      </c>
      <c r="E127" s="35">
        <v>4000</v>
      </c>
      <c r="F127" s="57">
        <f>SUM(D127*E127)</f>
        <v>4000</v>
      </c>
      <c r="G127" s="67">
        <v>0</v>
      </c>
      <c r="H127" s="67">
        <v>0</v>
      </c>
      <c r="I127" s="37"/>
      <c r="J127" s="62">
        <f>SUM(F127)*1.15</f>
        <v>4600</v>
      </c>
      <c r="K127" s="38"/>
    </row>
    <row r="128" spans="6:10" s="4" customFormat="1" ht="19.5" customHeight="1" thickBot="1">
      <c r="F128" s="65">
        <f>SUM(F87:F127)</f>
        <v>36500</v>
      </c>
      <c r="G128" s="66">
        <f>SUM(G87:G127)</f>
        <v>42500</v>
      </c>
      <c r="H128" s="66">
        <f>SUM(H87:H127)</f>
        <v>35280</v>
      </c>
      <c r="J128" s="66">
        <f>SUM(J87:J127)</f>
        <v>41975</v>
      </c>
    </row>
    <row r="129" spans="1:11" s="4" customFormat="1" ht="19.5" customHeight="1" thickBot="1">
      <c r="A129" s="10"/>
      <c r="B129" s="78" t="s">
        <v>113</v>
      </c>
      <c r="C129" s="79"/>
      <c r="D129" s="79"/>
      <c r="E129" s="79"/>
      <c r="F129" s="80"/>
      <c r="G129" s="79"/>
      <c r="H129" s="79"/>
      <c r="I129" s="79"/>
      <c r="J129" s="79"/>
      <c r="K129" s="81"/>
    </row>
    <row r="130" spans="1:11" s="4" customFormat="1" ht="19.5" customHeight="1">
      <c r="A130" s="76">
        <v>49</v>
      </c>
      <c r="B130" s="9" t="s">
        <v>53</v>
      </c>
      <c r="C130" s="49" t="s">
        <v>64</v>
      </c>
      <c r="D130" s="49">
        <v>4</v>
      </c>
      <c r="E130" s="50">
        <v>500</v>
      </c>
      <c r="F130" s="75">
        <f>SUM(D130*E130)</f>
        <v>2000</v>
      </c>
      <c r="G130" s="77">
        <v>4000</v>
      </c>
      <c r="H130" s="77">
        <v>2300</v>
      </c>
      <c r="I130" s="51"/>
      <c r="J130" s="88">
        <f>SUM(F130)*1.15</f>
        <v>2300</v>
      </c>
      <c r="K130" s="73" t="s">
        <v>123</v>
      </c>
    </row>
    <row r="131" spans="1:11" s="4" customFormat="1" ht="19.5" customHeight="1">
      <c r="A131" s="30">
        <v>50</v>
      </c>
      <c r="B131" s="90" t="s">
        <v>54</v>
      </c>
      <c r="C131" s="6" t="s">
        <v>65</v>
      </c>
      <c r="D131" s="6">
        <v>36</v>
      </c>
      <c r="E131" s="7">
        <v>320</v>
      </c>
      <c r="F131" s="56">
        <f>SUM(D131*E131)</f>
        <v>11520</v>
      </c>
      <c r="G131" s="22">
        <f>SUM(I132:I138)</f>
        <v>10080</v>
      </c>
      <c r="H131" s="24">
        <v>10080</v>
      </c>
      <c r="I131" s="18"/>
      <c r="J131" s="20">
        <f>SUM(F131)*1.15</f>
        <v>13247.999999999998</v>
      </c>
      <c r="K131" s="31"/>
    </row>
    <row r="132" spans="1:11" s="4" customFormat="1" ht="19.5" customHeight="1">
      <c r="A132" s="30"/>
      <c r="B132" s="5"/>
      <c r="C132" s="6"/>
      <c r="D132" s="6"/>
      <c r="E132" s="7"/>
      <c r="F132" s="56" t="s">
        <v>114</v>
      </c>
      <c r="G132" s="82"/>
      <c r="H132" s="82"/>
      <c r="I132" s="83">
        <v>6080</v>
      </c>
      <c r="J132" s="20"/>
      <c r="K132" s="31" t="s">
        <v>126</v>
      </c>
    </row>
    <row r="133" spans="1:11" s="4" customFormat="1" ht="19.5" customHeight="1">
      <c r="A133" s="30"/>
      <c r="B133" s="5"/>
      <c r="C133" s="6"/>
      <c r="D133" s="6"/>
      <c r="E133" s="7"/>
      <c r="F133" s="56" t="s">
        <v>108</v>
      </c>
      <c r="G133" s="82"/>
      <c r="H133" s="82"/>
      <c r="I133" s="83">
        <v>1000</v>
      </c>
      <c r="J133" s="20"/>
      <c r="K133" s="31" t="s">
        <v>126</v>
      </c>
    </row>
    <row r="134" spans="1:11" s="4" customFormat="1" ht="19.5" customHeight="1">
      <c r="A134" s="30"/>
      <c r="B134" s="5"/>
      <c r="C134" s="6"/>
      <c r="D134" s="6"/>
      <c r="E134" s="7"/>
      <c r="F134" s="56" t="s">
        <v>111</v>
      </c>
      <c r="G134" s="82"/>
      <c r="H134" s="82"/>
      <c r="I134" s="83">
        <v>1000</v>
      </c>
      <c r="J134" s="20"/>
      <c r="K134" s="31" t="s">
        <v>126</v>
      </c>
    </row>
    <row r="135" spans="1:11" s="4" customFormat="1" ht="19.5" customHeight="1">
      <c r="A135" s="30"/>
      <c r="B135" s="5"/>
      <c r="C135" s="6"/>
      <c r="D135" s="6"/>
      <c r="E135" s="7"/>
      <c r="F135" s="56" t="s">
        <v>115</v>
      </c>
      <c r="G135" s="82"/>
      <c r="H135" s="82"/>
      <c r="I135" s="83">
        <v>500</v>
      </c>
      <c r="J135" s="20"/>
      <c r="K135" s="31" t="s">
        <v>126</v>
      </c>
    </row>
    <row r="136" spans="1:11" s="4" customFormat="1" ht="19.5" customHeight="1">
      <c r="A136" s="30"/>
      <c r="B136" s="5"/>
      <c r="C136" s="6"/>
      <c r="D136" s="6"/>
      <c r="E136" s="7"/>
      <c r="F136" s="56" t="s">
        <v>80</v>
      </c>
      <c r="G136" s="82"/>
      <c r="H136" s="82"/>
      <c r="I136" s="83">
        <v>500</v>
      </c>
      <c r="J136" s="20"/>
      <c r="K136" s="31" t="s">
        <v>126</v>
      </c>
    </row>
    <row r="137" spans="1:11" s="4" customFormat="1" ht="19.5" customHeight="1">
      <c r="A137" s="30"/>
      <c r="B137" s="5"/>
      <c r="C137" s="6"/>
      <c r="D137" s="6"/>
      <c r="E137" s="7"/>
      <c r="F137" s="56" t="s">
        <v>116</v>
      </c>
      <c r="G137" s="82"/>
      <c r="H137" s="82"/>
      <c r="I137" s="83">
        <v>500</v>
      </c>
      <c r="J137" s="20"/>
      <c r="K137" s="31" t="s">
        <v>126</v>
      </c>
    </row>
    <row r="138" spans="1:11" s="4" customFormat="1" ht="19.5" customHeight="1">
      <c r="A138" s="30"/>
      <c r="B138" s="5"/>
      <c r="C138" s="6"/>
      <c r="D138" s="6"/>
      <c r="E138" s="7"/>
      <c r="F138" s="56" t="s">
        <v>79</v>
      </c>
      <c r="G138" s="82"/>
      <c r="H138" s="82"/>
      <c r="I138" s="83">
        <v>500</v>
      </c>
      <c r="J138" s="20"/>
      <c r="K138" s="31" t="s">
        <v>126</v>
      </c>
    </row>
    <row r="139" spans="1:11" s="4" customFormat="1" ht="19.5" customHeight="1">
      <c r="A139" s="30">
        <v>51</v>
      </c>
      <c r="B139" s="5" t="s">
        <v>55</v>
      </c>
      <c r="C139" s="6" t="s">
        <v>65</v>
      </c>
      <c r="D139" s="6">
        <v>10</v>
      </c>
      <c r="E139" s="7">
        <v>300</v>
      </c>
      <c r="F139" s="56">
        <f>SUM(D139*E139)</f>
        <v>3000</v>
      </c>
      <c r="G139" s="22">
        <f>SUM(I140:I141)</f>
        <v>1920</v>
      </c>
      <c r="H139" s="22">
        <v>1920</v>
      </c>
      <c r="I139" s="18"/>
      <c r="J139" s="20">
        <f>SUM(F139)*1.15</f>
        <v>3449.9999999999995</v>
      </c>
      <c r="K139" s="31"/>
    </row>
    <row r="140" spans="1:11" s="4" customFormat="1" ht="19.5" customHeight="1">
      <c r="A140" s="30"/>
      <c r="B140" s="5"/>
      <c r="C140" s="6"/>
      <c r="D140" s="6"/>
      <c r="E140" s="7"/>
      <c r="F140" s="56" t="s">
        <v>114</v>
      </c>
      <c r="G140" s="82"/>
      <c r="H140" s="82"/>
      <c r="I140" s="19">
        <v>1140</v>
      </c>
      <c r="J140" s="20"/>
      <c r="K140" s="31" t="s">
        <v>126</v>
      </c>
    </row>
    <row r="141" spans="1:11" s="4" customFormat="1" ht="19.5" customHeight="1">
      <c r="A141" s="30"/>
      <c r="B141" s="5"/>
      <c r="C141" s="6"/>
      <c r="D141" s="6"/>
      <c r="E141" s="7"/>
      <c r="F141" s="56" t="s">
        <v>79</v>
      </c>
      <c r="G141" s="82"/>
      <c r="H141" s="82"/>
      <c r="I141" s="19">
        <v>780</v>
      </c>
      <c r="J141" s="20"/>
      <c r="K141" s="31" t="s">
        <v>126</v>
      </c>
    </row>
    <row r="142" spans="1:11" s="4" customFormat="1" ht="19.5" customHeight="1">
      <c r="A142" s="30"/>
      <c r="B142" s="5"/>
      <c r="C142" s="6"/>
      <c r="D142" s="6"/>
      <c r="E142" s="7"/>
      <c r="F142" s="56" t="s">
        <v>108</v>
      </c>
      <c r="G142" s="82"/>
      <c r="H142" s="82"/>
      <c r="I142" s="19">
        <v>1050</v>
      </c>
      <c r="J142" s="20"/>
      <c r="K142" s="31" t="s">
        <v>126</v>
      </c>
    </row>
    <row r="143" spans="1:11" s="4" customFormat="1" ht="19.5" customHeight="1">
      <c r="A143" s="30">
        <v>52</v>
      </c>
      <c r="B143" s="5" t="s">
        <v>56</v>
      </c>
      <c r="C143" s="6" t="s">
        <v>66</v>
      </c>
      <c r="D143" s="6">
        <v>200</v>
      </c>
      <c r="E143" s="7">
        <v>4</v>
      </c>
      <c r="F143" s="56">
        <f>SUM(D143*E143)</f>
        <v>800</v>
      </c>
      <c r="G143" s="22">
        <f>SUM(I144:I145)</f>
        <v>838</v>
      </c>
      <c r="H143" s="24">
        <v>838</v>
      </c>
      <c r="I143" s="18"/>
      <c r="J143" s="20">
        <f>SUM(F143)*1.15</f>
        <v>919.9999999999999</v>
      </c>
      <c r="K143" s="31"/>
    </row>
    <row r="144" spans="1:11" s="4" customFormat="1" ht="19.5" customHeight="1">
      <c r="A144" s="30"/>
      <c r="B144" s="5"/>
      <c r="C144" s="6"/>
      <c r="D144" s="6"/>
      <c r="E144" s="7"/>
      <c r="F144" s="56" t="s">
        <v>117</v>
      </c>
      <c r="G144" s="82"/>
      <c r="H144" s="82"/>
      <c r="I144" s="19">
        <v>597</v>
      </c>
      <c r="J144" s="20"/>
      <c r="K144" s="31" t="s">
        <v>126</v>
      </c>
    </row>
    <row r="145" spans="1:11" s="4" customFormat="1" ht="19.5" customHeight="1">
      <c r="A145" s="30"/>
      <c r="B145" s="5"/>
      <c r="C145" s="6"/>
      <c r="D145" s="6"/>
      <c r="E145" s="7"/>
      <c r="F145" s="56" t="s">
        <v>118</v>
      </c>
      <c r="G145" s="82"/>
      <c r="H145" s="82"/>
      <c r="I145" s="19">
        <v>241</v>
      </c>
      <c r="J145" s="20"/>
      <c r="K145" s="31" t="s">
        <v>126</v>
      </c>
    </row>
    <row r="146" spans="1:11" s="4" customFormat="1" ht="19.5" customHeight="1">
      <c r="A146" s="30">
        <v>53</v>
      </c>
      <c r="B146" s="5" t="s">
        <v>57</v>
      </c>
      <c r="C146" s="6" t="s">
        <v>64</v>
      </c>
      <c r="D146" s="6">
        <v>3</v>
      </c>
      <c r="E146" s="7">
        <v>400</v>
      </c>
      <c r="F146" s="56">
        <f>SUM(D146*E146)</f>
        <v>1200</v>
      </c>
      <c r="G146" s="24">
        <v>1500</v>
      </c>
      <c r="H146" s="24">
        <v>1380</v>
      </c>
      <c r="I146" s="18"/>
      <c r="J146" s="20">
        <f>SUM(F146)*1.15</f>
        <v>1380</v>
      </c>
      <c r="K146" s="31" t="s">
        <v>139</v>
      </c>
    </row>
    <row r="147" spans="1:11" s="4" customFormat="1" ht="19.5" customHeight="1">
      <c r="A147" s="30">
        <v>54</v>
      </c>
      <c r="B147" s="5" t="s">
        <v>58</v>
      </c>
      <c r="C147" s="6" t="s">
        <v>64</v>
      </c>
      <c r="D147" s="6">
        <v>2</v>
      </c>
      <c r="E147" s="7">
        <v>500</v>
      </c>
      <c r="F147" s="56">
        <f>SUM(D147*E147)</f>
        <v>1000</v>
      </c>
      <c r="G147" s="24">
        <v>1200</v>
      </c>
      <c r="H147" s="24">
        <v>1150</v>
      </c>
      <c r="I147" s="18"/>
      <c r="J147" s="20">
        <f>SUM(F147)*1.15</f>
        <v>1150</v>
      </c>
      <c r="K147" s="31" t="s">
        <v>72</v>
      </c>
    </row>
    <row r="148" spans="1:11" s="4" customFormat="1" ht="19.5" customHeight="1">
      <c r="A148" s="30">
        <v>55</v>
      </c>
      <c r="B148" s="5" t="s">
        <v>59</v>
      </c>
      <c r="C148" s="6" t="s">
        <v>65</v>
      </c>
      <c r="D148" s="6">
        <v>18</v>
      </c>
      <c r="E148" s="7">
        <v>320</v>
      </c>
      <c r="F148" s="56">
        <f>SUM(D148*E148)</f>
        <v>5760</v>
      </c>
      <c r="G148" s="22">
        <f>SUM(I149:I151)</f>
        <v>5780</v>
      </c>
      <c r="H148" s="24">
        <v>5780</v>
      </c>
      <c r="I148" s="18"/>
      <c r="J148" s="20">
        <f>SUM(F148)*1.15</f>
        <v>6623.999999999999</v>
      </c>
      <c r="K148" s="31"/>
    </row>
    <row r="149" spans="1:11" s="4" customFormat="1" ht="19.5" customHeight="1">
      <c r="A149" s="30"/>
      <c r="B149" s="5"/>
      <c r="C149" s="6"/>
      <c r="D149" s="6"/>
      <c r="E149" s="7"/>
      <c r="F149" s="56" t="s">
        <v>81</v>
      </c>
      <c r="G149" s="82"/>
      <c r="H149" s="82"/>
      <c r="I149" s="19">
        <v>2280</v>
      </c>
      <c r="J149" s="20"/>
      <c r="K149" s="31" t="s">
        <v>126</v>
      </c>
    </row>
    <row r="150" spans="1:11" s="4" customFormat="1" ht="19.5" customHeight="1">
      <c r="A150" s="30"/>
      <c r="B150" s="5"/>
      <c r="C150" s="6"/>
      <c r="D150" s="6"/>
      <c r="E150" s="7"/>
      <c r="F150" s="56" t="s">
        <v>80</v>
      </c>
      <c r="G150" s="82"/>
      <c r="H150" s="82"/>
      <c r="I150" s="19">
        <v>2100</v>
      </c>
      <c r="J150" s="20"/>
      <c r="K150" s="31" t="s">
        <v>126</v>
      </c>
    </row>
    <row r="151" spans="1:11" s="4" customFormat="1" ht="19.5" customHeight="1">
      <c r="A151" s="30"/>
      <c r="B151" s="5"/>
      <c r="C151" s="6"/>
      <c r="D151" s="6"/>
      <c r="E151" s="7"/>
      <c r="F151" s="56" t="s">
        <v>85</v>
      </c>
      <c r="G151" s="82"/>
      <c r="H151" s="82"/>
      <c r="I151" s="19">
        <v>1400</v>
      </c>
      <c r="J151" s="20"/>
      <c r="K151" s="31" t="s">
        <v>126</v>
      </c>
    </row>
    <row r="152" spans="1:11" s="4" customFormat="1" ht="19.5" customHeight="1">
      <c r="A152" s="30">
        <v>56</v>
      </c>
      <c r="B152" s="5" t="s">
        <v>60</v>
      </c>
      <c r="C152" s="6" t="s">
        <v>66</v>
      </c>
      <c r="D152" s="6">
        <v>200</v>
      </c>
      <c r="E152" s="7">
        <v>4</v>
      </c>
      <c r="F152" s="56">
        <f>SUM(D152*E152)</f>
        <v>800</v>
      </c>
      <c r="G152" s="22">
        <f>SUM(I153:I154)</f>
        <v>920</v>
      </c>
      <c r="H152" s="24">
        <v>920</v>
      </c>
      <c r="I152" s="18"/>
      <c r="J152" s="20">
        <f>SUM(F152)*1.15</f>
        <v>919.9999999999999</v>
      </c>
      <c r="K152" s="31"/>
    </row>
    <row r="153" spans="1:11" s="4" customFormat="1" ht="19.5" customHeight="1">
      <c r="A153" s="30"/>
      <c r="B153" s="5"/>
      <c r="C153" s="6"/>
      <c r="D153" s="6"/>
      <c r="E153" s="7"/>
      <c r="F153" s="56" t="s">
        <v>81</v>
      </c>
      <c r="G153" s="72"/>
      <c r="H153" s="72"/>
      <c r="I153" s="19">
        <v>400</v>
      </c>
      <c r="J153" s="20"/>
      <c r="K153" s="31" t="s">
        <v>126</v>
      </c>
    </row>
    <row r="154" spans="1:11" s="4" customFormat="1" ht="19.5" customHeight="1">
      <c r="A154" s="30"/>
      <c r="B154" s="5"/>
      <c r="C154" s="6"/>
      <c r="D154" s="6"/>
      <c r="E154" s="7"/>
      <c r="F154" s="56" t="s">
        <v>80</v>
      </c>
      <c r="G154" s="72"/>
      <c r="H154" s="72"/>
      <c r="I154" s="19">
        <v>520</v>
      </c>
      <c r="J154" s="20"/>
      <c r="K154" s="31" t="s">
        <v>126</v>
      </c>
    </row>
    <row r="155" spans="1:11" s="4" customFormat="1" ht="19.5" customHeight="1">
      <c r="A155" s="30">
        <v>57</v>
      </c>
      <c r="B155" s="5" t="s">
        <v>61</v>
      </c>
      <c r="C155" s="6" t="s">
        <v>64</v>
      </c>
      <c r="D155" s="6">
        <v>2</v>
      </c>
      <c r="E155" s="7">
        <v>400</v>
      </c>
      <c r="F155" s="56">
        <f>SUM(D155*E155)</f>
        <v>800</v>
      </c>
      <c r="G155" s="24">
        <v>0</v>
      </c>
      <c r="H155" s="24">
        <v>0</v>
      </c>
      <c r="I155" s="18"/>
      <c r="J155" s="20">
        <f>SUM(F155)*1.15</f>
        <v>919.9999999999999</v>
      </c>
      <c r="K155" s="31"/>
    </row>
    <row r="156" spans="1:11" s="4" customFormat="1" ht="19.5" customHeight="1" thickBot="1">
      <c r="A156" s="32"/>
      <c r="B156" s="33"/>
      <c r="C156" s="34"/>
      <c r="D156" s="34"/>
      <c r="E156" s="35"/>
      <c r="F156" s="70">
        <f>SUM(F130:F155)</f>
        <v>26880</v>
      </c>
      <c r="G156" s="71">
        <f>SUM(G130:G155)</f>
        <v>26238</v>
      </c>
      <c r="H156" s="71">
        <f>SUM(H130:H155)</f>
        <v>24368</v>
      </c>
      <c r="I156" s="37"/>
      <c r="J156" s="89"/>
      <c r="K156" s="38"/>
    </row>
    <row r="157" spans="1:11" s="4" customFormat="1" ht="19.5" customHeight="1">
      <c r="A157" s="26"/>
      <c r="B157" s="41" t="s">
        <v>62</v>
      </c>
      <c r="C157" s="42"/>
      <c r="D157" s="42"/>
      <c r="E157" s="43"/>
      <c r="F157" s="105">
        <f>SUM(F156+F128+F85+F39)</f>
        <v>281380</v>
      </c>
      <c r="G157" s="96">
        <f>SUM(G156+G128+G85+G39)</f>
        <v>295469</v>
      </c>
      <c r="H157" s="97">
        <f>SUM(H156+H128+H85+H39)</f>
        <v>280677</v>
      </c>
      <c r="I157" s="45"/>
      <c r="J157" s="41"/>
      <c r="K157" s="52"/>
    </row>
    <row r="158" spans="1:11" s="4" customFormat="1" ht="19.5" customHeight="1">
      <c r="A158" s="98"/>
      <c r="B158" s="39" t="s">
        <v>142</v>
      </c>
      <c r="C158" s="99"/>
      <c r="D158" s="99"/>
      <c r="E158" s="100"/>
      <c r="F158" s="106">
        <v>198000</v>
      </c>
      <c r="G158" s="101"/>
      <c r="H158" s="107"/>
      <c r="I158" s="102"/>
      <c r="J158" s="39"/>
      <c r="K158" s="103"/>
    </row>
    <row r="159" spans="1:11" s="4" customFormat="1" ht="19.5" customHeight="1">
      <c r="A159" s="98"/>
      <c r="B159" s="39" t="s">
        <v>63</v>
      </c>
      <c r="C159" s="99"/>
      <c r="D159" s="99"/>
      <c r="E159" s="100"/>
      <c r="F159" s="106">
        <v>82051</v>
      </c>
      <c r="G159" s="101"/>
      <c r="H159" s="107"/>
      <c r="I159" s="102"/>
      <c r="J159" s="39"/>
      <c r="K159" s="103"/>
    </row>
    <row r="160" spans="1:11" s="4" customFormat="1" ht="19.5" customHeight="1" thickBot="1">
      <c r="A160" s="32"/>
      <c r="B160" s="33" t="s">
        <v>143</v>
      </c>
      <c r="C160" s="34"/>
      <c r="D160" s="34"/>
      <c r="E160" s="35"/>
      <c r="F160" s="104">
        <f>SUM(F158:F159)</f>
        <v>280051</v>
      </c>
      <c r="G160" s="35"/>
      <c r="H160" s="35"/>
      <c r="I160" s="37"/>
      <c r="J160" s="33"/>
      <c r="K160" s="38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</cp:lastModifiedBy>
  <cp:lastPrinted>2020-01-16T09:45:12Z</cp:lastPrinted>
  <dcterms:created xsi:type="dcterms:W3CDTF">2019-06-09T14:34:01Z</dcterms:created>
  <dcterms:modified xsi:type="dcterms:W3CDTF">2020-01-16T10:14:28Z</dcterms:modified>
  <cp:category/>
  <cp:version/>
  <cp:contentType/>
  <cp:contentStatus/>
</cp:coreProperties>
</file>